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57.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64.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updateLinks="never" codeName="ЭтаКнига" defaultThemeVersion="124226"/>
  <bookViews>
    <workbookView xWindow="360" yWindow="300" windowWidth="15480" windowHeight="11190" tabRatio="745"/>
  </bookViews>
  <sheets>
    <sheet name="Ф.2.ЗВЕД відд.осв.2014" sheetId="1" r:id="rId1"/>
    <sheet name="Ф.2.18" sheetId="38" state="hidden" r:id="rId2"/>
    <sheet name="Ф.2.19" sheetId="39" state="hidden" r:id="rId3"/>
    <sheet name="Ф.2.20" sheetId="40" state="hidden" r:id="rId4"/>
    <sheet name="Ф.2.21" sheetId="163" state="hidden" r:id="rId5"/>
    <sheet name="Ф.2.22" sheetId="164" state="hidden" r:id="rId6"/>
    <sheet name="Ф.2.23" sheetId="165" state="hidden" r:id="rId7"/>
    <sheet name="Ф.2.24" sheetId="166" state="hidden" r:id="rId8"/>
    <sheet name="Ф.2.25" sheetId="167" state="hidden" r:id="rId9"/>
    <sheet name="Ф.2.26" sheetId="168" state="hidden" r:id="rId10"/>
    <sheet name="Ф.2.27" sheetId="169" state="hidden" r:id="rId11"/>
    <sheet name="Ф.2.28" sheetId="170" state="hidden" r:id="rId12"/>
    <sheet name="Ф.2.29" sheetId="171" state="hidden" r:id="rId13"/>
    <sheet name="Ф.2.30" sheetId="172" state="hidden" r:id="rId14"/>
    <sheet name="Ф.2.31" sheetId="173" state="hidden" r:id="rId15"/>
    <sheet name="Ф.2.32" sheetId="174" state="hidden" r:id="rId16"/>
    <sheet name="Ф.2.33" sheetId="175" state="hidden" r:id="rId17"/>
    <sheet name="Ф.2.34" sheetId="176" state="hidden" r:id="rId18"/>
    <sheet name="Ф.2.35" sheetId="177" state="hidden" r:id="rId19"/>
    <sheet name="Ф.2.36" sheetId="234" state="hidden" r:id="rId20"/>
    <sheet name="Ф.2.37" sheetId="235" state="hidden" r:id="rId21"/>
    <sheet name="Ф.2.38" sheetId="236" state="hidden" r:id="rId22"/>
    <sheet name="Ф.2.39" sheetId="237" state="hidden" r:id="rId23"/>
    <sheet name="Ф.2.40" sheetId="238" state="hidden" r:id="rId24"/>
    <sheet name="Ф.2.41" sheetId="239" state="hidden" r:id="rId25"/>
    <sheet name="Ф.2.42" sheetId="240" state="hidden" r:id="rId26"/>
    <sheet name="Ф.2.43" sheetId="241" state="hidden" r:id="rId27"/>
    <sheet name="Ф.2.44" sheetId="242" state="hidden" r:id="rId28"/>
    <sheet name="Ф.2.45" sheetId="243" state="hidden" r:id="rId29"/>
    <sheet name="Ф.2.46" sheetId="244" state="hidden" r:id="rId30"/>
    <sheet name="Ф.2.47" sheetId="245" state="hidden" r:id="rId31"/>
    <sheet name="Ф.2.48" sheetId="246" state="hidden" r:id="rId32"/>
    <sheet name="Ф.2.49" sheetId="247" state="hidden" r:id="rId33"/>
    <sheet name="Ф.2.50" sheetId="248" state="hidden" r:id="rId34"/>
    <sheet name="Ф.4.1.КФК5" sheetId="45" state="hidden" r:id="rId35"/>
    <sheet name="Ф.4.1.КФК6" sheetId="46" state="hidden" r:id="rId36"/>
    <sheet name="Ф.4.1.КФК7" sheetId="47" state="hidden" r:id="rId37"/>
    <sheet name="Ф.4.1.КФК8" sheetId="48" state="hidden" r:id="rId38"/>
    <sheet name="Ф.4.1.КФК9" sheetId="49" state="hidden" r:id="rId39"/>
    <sheet name="Ф.4.1.КФК10" sheetId="50" state="hidden" r:id="rId40"/>
    <sheet name="Ф.4.1.КФК11" sheetId="51" state="hidden" r:id="rId41"/>
    <sheet name="Ф.4.1.КФК12" sheetId="52" state="hidden" r:id="rId42"/>
    <sheet name="Ф.4.1.КФК13" sheetId="53" state="hidden" r:id="rId43"/>
    <sheet name="Ф.4.1.КФК14" sheetId="54" state="hidden" r:id="rId44"/>
    <sheet name="Ф.4.1.КФК15" sheetId="55" state="hidden" r:id="rId45"/>
    <sheet name="Ф.4.1.КФК16" sheetId="56" state="hidden" r:id="rId46"/>
    <sheet name="Ф.4.1.КФК17" sheetId="57" state="hidden" r:id="rId47"/>
    <sheet name="Ф.4.1.КФК18" sheetId="58" state="hidden" r:id="rId48"/>
    <sheet name="Ф.4.1.КФК19" sheetId="59" state="hidden" r:id="rId49"/>
    <sheet name="Ф.4.1.КФК20" sheetId="60" state="hidden" r:id="rId50"/>
    <sheet name="Ф.4.1.КФК21" sheetId="222" state="hidden" r:id="rId51"/>
    <sheet name="Ф.4.1.КФК22" sheetId="223" state="hidden" r:id="rId52"/>
    <sheet name="Ф.4.1.КФК23" sheetId="224" state="hidden" r:id="rId53"/>
    <sheet name="Ф.4.1.КФК24" sheetId="225" state="hidden" r:id="rId54"/>
    <sheet name="Ф.4.1.КФК25" sheetId="226" state="hidden" r:id="rId55"/>
    <sheet name="Ф.4.1.КФК26" sheetId="227" state="hidden" r:id="rId56"/>
    <sheet name="Ф.4.1.КФК27" sheetId="228" state="hidden" r:id="rId57"/>
    <sheet name="Ф.4.1.КФК28" sheetId="229" state="hidden" r:id="rId58"/>
    <sheet name="Ф.4.1.КФК29" sheetId="230" state="hidden" r:id="rId59"/>
    <sheet name="Ф.4.1.КФК30" sheetId="231" state="hidden" r:id="rId60"/>
    <sheet name="Ф.4.2.КФК5" sheetId="65" state="hidden" r:id="rId61"/>
    <sheet name="Ф.4.2.КФК6" sheetId="66" state="hidden" r:id="rId62"/>
    <sheet name="Ф.4.2.КФК7" sheetId="67" state="hidden" r:id="rId63"/>
    <sheet name="Ф.4.2.КФК8" sheetId="68" state="hidden" r:id="rId64"/>
    <sheet name="Ф.4.2.КФК9" sheetId="69" state="hidden" r:id="rId65"/>
    <sheet name="Ф.4.2.КФК10" sheetId="70" state="hidden" r:id="rId66"/>
    <sheet name="Ф.4.2.КФК11" sheetId="71" state="hidden" r:id="rId67"/>
    <sheet name="Ф.4.2.КФК12" sheetId="72" state="hidden" r:id="rId68"/>
    <sheet name="Ф.4.2.КФК13" sheetId="73" state="hidden" r:id="rId69"/>
    <sheet name="Ф.4.2.КФК14" sheetId="74" state="hidden" r:id="rId70"/>
    <sheet name="Ф.4.2.КФК15" sheetId="75" state="hidden" r:id="rId71"/>
    <sheet name="Ф.4.3.КФК5" sheetId="81" state="hidden" r:id="rId72"/>
    <sheet name="Ф.4.3.КФК6" sheetId="82" state="hidden" r:id="rId73"/>
    <sheet name="Ф.4.3.КФК7" sheetId="83" state="hidden" r:id="rId74"/>
    <sheet name="Ф.4.3.КФК8" sheetId="84" state="hidden" r:id="rId75"/>
    <sheet name="Ф.4.3.КФК9" sheetId="85" state="hidden" r:id="rId76"/>
    <sheet name="Ф.4.3.КФК10" sheetId="86" state="hidden" r:id="rId77"/>
    <sheet name="Ф.4.3.КФК11" sheetId="87" state="hidden" r:id="rId78"/>
    <sheet name="Ф.4.3.КФК12" sheetId="88" state="hidden" r:id="rId79"/>
    <sheet name="Ф.4.3.КФК13" sheetId="89" state="hidden" r:id="rId80"/>
    <sheet name="Ф.4.3.КФК14" sheetId="90" state="hidden" r:id="rId81"/>
    <sheet name="Ф.4.3.КФК15" sheetId="91" state="hidden" r:id="rId82"/>
    <sheet name="Ф.4.3.КФК16" sheetId="202" state="hidden" r:id="rId83"/>
    <sheet name="Ф.4.3.КФК17" sheetId="203" state="hidden" r:id="rId84"/>
    <sheet name="Ф.4.3.КФК18" sheetId="204" state="hidden" r:id="rId85"/>
    <sheet name="Ф.4.3.КФК19" sheetId="205" state="hidden" r:id="rId86"/>
    <sheet name="Ф.4.3.КФК20" sheetId="206" state="hidden" r:id="rId87"/>
    <sheet name="Ф.4.3.КФК21" sheetId="250" state="hidden" r:id="rId88"/>
    <sheet name="Ф.4.3.КФК22" sheetId="251" state="hidden" r:id="rId89"/>
    <sheet name="Ф.4.3.КФК23" sheetId="252" state="hidden" r:id="rId90"/>
    <sheet name="Ф.4.3.КФК24" sheetId="253" state="hidden" r:id="rId91"/>
    <sheet name="Ф.4.3.КФК25" sheetId="254" state="hidden" r:id="rId92"/>
    <sheet name="Ф.4.3.КФК26" sheetId="255" state="hidden" r:id="rId93"/>
    <sheet name="Ф.4.3.КФК27" sheetId="256" state="hidden" r:id="rId94"/>
    <sheet name="Ф.4.3.КФК28" sheetId="257" state="hidden" r:id="rId95"/>
    <sheet name="Ф.4.3.КФК29" sheetId="258" state="hidden" r:id="rId96"/>
    <sheet name="Ф.4.3.КФК30" sheetId="259" state="hidden" r:id="rId97"/>
    <sheet name="Ф.4.3.КФК31" sheetId="292" state="hidden" r:id="rId98"/>
    <sheet name="Ф.4.3.КФК32" sheetId="293" state="hidden" r:id="rId99"/>
    <sheet name="Ф.4.3.КФК33" sheetId="294" state="hidden" r:id="rId100"/>
    <sheet name="Ф.4.3.КФК34" sheetId="295" state="hidden" r:id="rId101"/>
    <sheet name="Ф.4.3.КФК35" sheetId="296" state="hidden" r:id="rId102"/>
    <sheet name="Ф.4.3.КФК36" sheetId="297" state="hidden" r:id="rId103"/>
    <sheet name="Ф.4.3.КФК37" sheetId="298" state="hidden" r:id="rId104"/>
    <sheet name="Ф.4.3.КФК38" sheetId="299" state="hidden" r:id="rId105"/>
    <sheet name="Ф.4.3.КФК39" sheetId="300" state="hidden" r:id="rId106"/>
    <sheet name="Ф.4.3.КФК40" sheetId="301" state="hidden" r:id="rId107"/>
    <sheet name="Ф.4.4.КПК2" sheetId="94" state="hidden" r:id="rId108"/>
    <sheet name="Ф.4.3.1.КВК2" sheetId="96" state="hidden" r:id="rId109"/>
    <sheet name="Ф.7(ЗФ).5" sheetId="101" state="hidden" r:id="rId110"/>
    <sheet name="Ф.7(ЗФ).6" sheetId="102" state="hidden" r:id="rId111"/>
    <sheet name="Ф.7(ЗФ).7" sheetId="103" state="hidden" r:id="rId112"/>
    <sheet name="Ф.7(ЗФ).8" sheetId="104" state="hidden" r:id="rId113"/>
    <sheet name="Ф.7(ЗФ).9" sheetId="105" state="hidden" r:id="rId114"/>
    <sheet name="Ф.7(ЗФ).10" sheetId="106" state="hidden" r:id="rId115"/>
    <sheet name="Ф.7(ЗФ).11" sheetId="137" state="hidden" r:id="rId116"/>
    <sheet name="Ф.7(ЗФ).12" sheetId="138" state="hidden" r:id="rId117"/>
    <sheet name="Ф.7(ЗФ).13" sheetId="139" state="hidden" r:id="rId118"/>
    <sheet name="Ф.7(ЗФ).14" sheetId="140" state="hidden" r:id="rId119"/>
    <sheet name="Ф.7(ЗФ).15" sheetId="141" state="hidden" r:id="rId120"/>
    <sheet name="Ф.7(ЗФ).16" sheetId="142" state="hidden" r:id="rId121"/>
    <sheet name="Ф.7(ЗФ).17" sheetId="143" state="hidden" r:id="rId122"/>
    <sheet name="Ф.7(ЗФ).18" sheetId="144" state="hidden" r:id="rId123"/>
    <sheet name="Ф.7(ЗФ).19" sheetId="145" state="hidden" r:id="rId124"/>
    <sheet name="Ф.7(ЗФ).20" sheetId="146" state="hidden" r:id="rId125"/>
    <sheet name="Ф.7(ЗФ).21" sheetId="147" state="hidden" r:id="rId126"/>
    <sheet name="Ф.7(ЗФ).22" sheetId="148" state="hidden" r:id="rId127"/>
    <sheet name="Ф.7(ЗФ).23" sheetId="149" state="hidden" r:id="rId128"/>
    <sheet name="Ф.7(ЗФ).24" sheetId="150" state="hidden" r:id="rId129"/>
    <sheet name="Ф.7(ЗФ).25" sheetId="151" state="hidden" r:id="rId130"/>
    <sheet name="Ф.7(ЗФ).26" sheetId="152" state="hidden" r:id="rId131"/>
    <sheet name="Ф.7(ЗФ).27" sheetId="153" state="hidden" r:id="rId132"/>
    <sheet name="Ф.7(ЗФ).28" sheetId="154" state="hidden" r:id="rId133"/>
    <sheet name="Ф.7(ЗФ).29" sheetId="155" state="hidden" r:id="rId134"/>
    <sheet name="Ф.7(ЗФ).30" sheetId="156" state="hidden" r:id="rId135"/>
    <sheet name="Ф.7(ЗФ).31" sheetId="157" state="hidden" r:id="rId136"/>
    <sheet name="Ф.7(ЗФ).32" sheetId="158" state="hidden" r:id="rId137"/>
    <sheet name="Ф.7(ЗФ).33" sheetId="159" state="hidden" r:id="rId138"/>
    <sheet name="Ф.7(ЗФ).34" sheetId="160" state="hidden" r:id="rId139"/>
    <sheet name="Ф.7(ЗФ).35" sheetId="161" state="hidden" r:id="rId140"/>
    <sheet name="Ф.7(ЗФ).36" sheetId="261" state="hidden" r:id="rId141"/>
    <sheet name="Ф.7(ЗФ).37" sheetId="262" state="hidden" r:id="rId142"/>
    <sheet name="Ф.7(ЗФ).38" sheetId="263" state="hidden" r:id="rId143"/>
    <sheet name="Ф.7(ЗФ).39" sheetId="264" state="hidden" r:id="rId144"/>
    <sheet name="Ф.7(ЗФ).40" sheetId="265" state="hidden" r:id="rId145"/>
    <sheet name="Ф.7(ЗФ).41" sheetId="266" state="hidden" r:id="rId146"/>
    <sheet name="Ф.7(ЗФ).42" sheetId="267" state="hidden" r:id="rId147"/>
    <sheet name="Ф.7(ЗФ).43" sheetId="268" state="hidden" r:id="rId148"/>
    <sheet name="Ф.7(ЗФ).44" sheetId="269" state="hidden" r:id="rId149"/>
    <sheet name="Ф.7(ЗФ).45" sheetId="270" state="hidden" r:id="rId150"/>
    <sheet name="Ф.7(ЗФ).46" sheetId="271" state="hidden" r:id="rId151"/>
    <sheet name="Ф.7(ЗФ).47" sheetId="272" state="hidden" r:id="rId152"/>
    <sheet name="Ф.7(ЗФ).48" sheetId="273" state="hidden" r:id="rId153"/>
    <sheet name="Ф.7(ЗФ).49" sheetId="274" state="hidden" r:id="rId154"/>
    <sheet name="Ф.7(ЗФ).50" sheetId="275" state="hidden" r:id="rId155"/>
    <sheet name="Ф.7(СФ).5" sheetId="111" state="hidden" r:id="rId156"/>
    <sheet name="Ф.7(СФ).6" sheetId="112" state="hidden" r:id="rId157"/>
    <sheet name="Ф.7(СФ).7" sheetId="113" state="hidden" r:id="rId158"/>
    <sheet name="Ф.7(СФ).8" sheetId="114" state="hidden" r:id="rId159"/>
    <sheet name="Ф.7(СФ).9" sheetId="115" state="hidden" r:id="rId160"/>
    <sheet name="Ф.7(СФ).10" sheetId="116" state="hidden" r:id="rId161"/>
    <sheet name="Ф.7(СФ).11" sheetId="207" state="hidden" r:id="rId162"/>
    <sheet name="Ф.7(СФ).12" sheetId="208" state="hidden" r:id="rId163"/>
    <sheet name="Ф.7(СФ).13" sheetId="209" state="hidden" r:id="rId164"/>
    <sheet name="Ф.7(СФ).14" sheetId="210" state="hidden" r:id="rId165"/>
    <sheet name="Ф.7(СФ).15" sheetId="211" state="hidden" r:id="rId166"/>
    <sheet name="Ф.7(СФ).16" sheetId="212" state="hidden" r:id="rId167"/>
    <sheet name="Ф.7(СФ).17" sheetId="213" state="hidden" r:id="rId168"/>
    <sheet name="Ф.7(СФ).18" sheetId="214" state="hidden" r:id="rId169"/>
    <sheet name="Ф.7(СФ).19" sheetId="215" state="hidden" r:id="rId170"/>
    <sheet name="Ф.7(СФ).20" sheetId="216" state="hidden" r:id="rId171"/>
    <sheet name="Ф.7(СФ).21" sheetId="217" state="hidden" r:id="rId172"/>
    <sheet name="Ф.7(СФ).22" sheetId="218" state="hidden" r:id="rId173"/>
    <sheet name="Ф.7(СФ).23" sheetId="219" state="hidden" r:id="rId174"/>
    <sheet name="Ф.7(СФ).24" sheetId="220" state="hidden" r:id="rId175"/>
    <sheet name="Ф.7(СФ).25" sheetId="221" state="hidden" r:id="rId176"/>
    <sheet name="Ф.7(СФ).26" sheetId="276" state="hidden" r:id="rId177"/>
    <sheet name="Ф.7(СФ).27" sheetId="277" state="hidden" r:id="rId178"/>
    <sheet name="Ф.7(СФ).28" sheetId="278" state="hidden" r:id="rId179"/>
    <sheet name="Ф.7(СФ).29" sheetId="279" state="hidden" r:id="rId180"/>
    <sheet name="Ф.7(СФ).30" sheetId="280" state="hidden" r:id="rId181"/>
    <sheet name="Ф.7(СФ).31" sheetId="281" state="hidden" r:id="rId182"/>
    <sheet name="Ф.7(СФ).32" sheetId="282" state="hidden" r:id="rId183"/>
    <sheet name="Ф.7(СФ).33" sheetId="283" state="hidden" r:id="rId184"/>
    <sheet name="Ф.7(СФ).34" sheetId="284" state="hidden" r:id="rId185"/>
    <sheet name="Ф.7(СФ).35" sheetId="285" state="hidden" r:id="rId186"/>
    <sheet name="Ф.7(СФ).36" sheetId="286" state="hidden" r:id="rId187"/>
    <sheet name="Ф.7(СФ).37" sheetId="287" state="hidden" r:id="rId188"/>
    <sheet name="Ф.7(СФ).38" sheetId="288" state="hidden" r:id="rId189"/>
    <sheet name="Ф.7(СФ).39" sheetId="289" state="hidden" r:id="rId190"/>
    <sheet name="Ф.7(СФ).40" sheetId="290" state="hidden" r:id="rId191"/>
    <sheet name="Ф.7.1(ЗФ).2" sheetId="118" state="hidden" r:id="rId192"/>
    <sheet name="Ф.7.1(СФ).2" sheetId="120" state="hidden" r:id="rId193"/>
    <sheet name="ДовидникКПК" sheetId="17" state="hidden" r:id="rId194"/>
    <sheet name="ДовидникКФК" sheetId="18" state="hidden" r:id="rId195"/>
    <sheet name="ДовидникКВК(ГОС)" sheetId="19" state="hidden" r:id="rId196"/>
    <sheet name="ДляУДК" sheetId="124" state="hidden" r:id="rId197"/>
    <sheet name="КОПФГ" sheetId="123" state="hidden" r:id="rId198"/>
    <sheet name="шапки" sheetId="121" state="hidden" r:id="rId199"/>
  </sheets>
  <externalReferences>
    <externalReference r:id="rId200"/>
  </externalReferences>
  <definedNames>
    <definedName name="_xlnm._FilterDatabase" localSheetId="194" hidden="1">ДовидникКФК!$A$1:$B$380</definedName>
    <definedName name="RangeToPoke">#REF!</definedName>
    <definedName name="we">'[1]7бт3010'!#REF!</definedName>
    <definedName name="_xlnm.Database">#REF!</definedName>
    <definedName name="_xlnm.Print_Titles" localSheetId="1">Ф.2.18!$22:$22</definedName>
    <definedName name="_xlnm.Print_Titles" localSheetId="2">Ф.2.19!$22:$22</definedName>
    <definedName name="_xlnm.Print_Titles" localSheetId="3">Ф.2.20!$22:$22</definedName>
    <definedName name="_xlnm.Print_Titles" localSheetId="4">Ф.2.21!$22:$22</definedName>
    <definedName name="_xlnm.Print_Titles" localSheetId="5">Ф.2.22!$22:$22</definedName>
    <definedName name="_xlnm.Print_Titles" localSheetId="6">Ф.2.23!$22:$22</definedName>
    <definedName name="_xlnm.Print_Titles" localSheetId="7">Ф.2.24!$22:$22</definedName>
    <definedName name="_xlnm.Print_Titles" localSheetId="8">Ф.2.25!$22:$22</definedName>
    <definedName name="_xlnm.Print_Titles" localSheetId="9">Ф.2.26!$22:$22</definedName>
    <definedName name="_xlnm.Print_Titles" localSheetId="10">Ф.2.27!$22:$22</definedName>
    <definedName name="_xlnm.Print_Titles" localSheetId="11">Ф.2.28!$22:$22</definedName>
    <definedName name="_xlnm.Print_Titles" localSheetId="12">Ф.2.29!$22:$22</definedName>
    <definedName name="_xlnm.Print_Titles" localSheetId="13">Ф.2.30!$22:$22</definedName>
    <definedName name="_xlnm.Print_Titles" localSheetId="14">Ф.2.31!$22:$22</definedName>
    <definedName name="_xlnm.Print_Titles" localSheetId="15">Ф.2.32!$22:$22</definedName>
    <definedName name="_xlnm.Print_Titles" localSheetId="16">Ф.2.33!$22:$22</definedName>
    <definedName name="_xlnm.Print_Titles" localSheetId="17">Ф.2.34!$22:$22</definedName>
    <definedName name="_xlnm.Print_Titles" localSheetId="18">Ф.2.35!$22:$22</definedName>
    <definedName name="_xlnm.Print_Titles" localSheetId="19">Ф.2.36!$22:$22</definedName>
    <definedName name="_xlnm.Print_Titles" localSheetId="20">Ф.2.37!$22:$22</definedName>
    <definedName name="_xlnm.Print_Titles" localSheetId="21">Ф.2.38!$22:$22</definedName>
    <definedName name="_xlnm.Print_Titles" localSheetId="22">Ф.2.39!$22:$22</definedName>
    <definedName name="_xlnm.Print_Titles" localSheetId="23">Ф.2.40!$22:$22</definedName>
    <definedName name="_xlnm.Print_Titles" localSheetId="24">Ф.2.41!$22:$22</definedName>
    <definedName name="_xlnm.Print_Titles" localSheetId="25">Ф.2.42!$22:$22</definedName>
    <definedName name="_xlnm.Print_Titles" localSheetId="26">Ф.2.43!$22:$22</definedName>
    <definedName name="_xlnm.Print_Titles" localSheetId="27">Ф.2.44!$22:$22</definedName>
    <definedName name="_xlnm.Print_Titles" localSheetId="28">Ф.2.45!$22:$22</definedName>
    <definedName name="_xlnm.Print_Titles" localSheetId="29">Ф.2.46!$22:$22</definedName>
    <definedName name="_xlnm.Print_Titles" localSheetId="30">Ф.2.47!$22:$22</definedName>
    <definedName name="_xlnm.Print_Titles" localSheetId="31">Ф.2.48!$22:$22</definedName>
    <definedName name="_xlnm.Print_Titles" localSheetId="32">Ф.2.49!$22:$22</definedName>
    <definedName name="_xlnm.Print_Titles" localSheetId="33">Ф.2.50!$22:$22</definedName>
    <definedName name="_xlnm.Print_Titles" localSheetId="0">'Ф.2.ЗВЕД відд.осв.2014'!$22:$22</definedName>
    <definedName name="_xlnm.Print_Titles" localSheetId="39">Ф.4.1.КФК10!$20:$20</definedName>
    <definedName name="_xlnm.Print_Titles" localSheetId="40">Ф.4.1.КФК11!$20:$20</definedName>
    <definedName name="_xlnm.Print_Titles" localSheetId="41">Ф.4.1.КФК12!$20:$20</definedName>
    <definedName name="_xlnm.Print_Titles" localSheetId="42">Ф.4.1.КФК13!$20:$20</definedName>
    <definedName name="_xlnm.Print_Titles" localSheetId="43">Ф.4.1.КФК14!$20:$20</definedName>
    <definedName name="_xlnm.Print_Titles" localSheetId="44">Ф.4.1.КФК15!$20:$20</definedName>
    <definedName name="_xlnm.Print_Titles" localSheetId="45">Ф.4.1.КФК16!$20:$20</definedName>
    <definedName name="_xlnm.Print_Titles" localSheetId="46">Ф.4.1.КФК17!$20:$20</definedName>
    <definedName name="_xlnm.Print_Titles" localSheetId="47">Ф.4.1.КФК18!$20:$20</definedName>
    <definedName name="_xlnm.Print_Titles" localSheetId="48">Ф.4.1.КФК19!$20:$20</definedName>
    <definedName name="_xlnm.Print_Titles" localSheetId="49">Ф.4.1.КФК20!$20:$20</definedName>
    <definedName name="_xlnm.Print_Titles" localSheetId="50">Ф.4.1.КФК21!$20:$20</definedName>
    <definedName name="_xlnm.Print_Titles" localSheetId="51">Ф.4.1.КФК22!$20:$20</definedName>
    <definedName name="_xlnm.Print_Titles" localSheetId="52">Ф.4.1.КФК23!$20:$20</definedName>
    <definedName name="_xlnm.Print_Titles" localSheetId="53">Ф.4.1.КФК24!$20:$20</definedName>
    <definedName name="_xlnm.Print_Titles" localSheetId="54">Ф.4.1.КФК25!$20:$20</definedName>
    <definedName name="_xlnm.Print_Titles" localSheetId="55">Ф.4.1.КФК26!$20:$20</definedName>
    <definedName name="_xlnm.Print_Titles" localSheetId="56">Ф.4.1.КФК27!$20:$20</definedName>
    <definedName name="_xlnm.Print_Titles" localSheetId="57">Ф.4.1.КФК28!$20:$20</definedName>
    <definedName name="_xlnm.Print_Titles" localSheetId="58">Ф.4.1.КФК29!$20:$20</definedName>
    <definedName name="_xlnm.Print_Titles" localSheetId="59">Ф.4.1.КФК30!$20:$20</definedName>
    <definedName name="_xlnm.Print_Titles" localSheetId="34">Ф.4.1.КФК5!$20:$20</definedName>
    <definedName name="_xlnm.Print_Titles" localSheetId="35">Ф.4.1.КФК6!$20:$20</definedName>
    <definedName name="_xlnm.Print_Titles" localSheetId="36">Ф.4.1.КФК7!$20:$20</definedName>
    <definedName name="_xlnm.Print_Titles" localSheetId="37">Ф.4.1.КФК8!$20:$20</definedName>
    <definedName name="_xlnm.Print_Titles" localSheetId="38">Ф.4.1.КФК9!$20:$20</definedName>
    <definedName name="_xlnm.Print_Titles" localSheetId="65">Ф.4.2.КФК10!$21:$21</definedName>
    <definedName name="_xlnm.Print_Titles" localSheetId="66">Ф.4.2.КФК11!$21:$21</definedName>
    <definedName name="_xlnm.Print_Titles" localSheetId="67">Ф.4.2.КФК12!$21:$21</definedName>
    <definedName name="_xlnm.Print_Titles" localSheetId="68">Ф.4.2.КФК13!$21:$21</definedName>
    <definedName name="_xlnm.Print_Titles" localSheetId="69">Ф.4.2.КФК14!$21:$21</definedName>
    <definedName name="_xlnm.Print_Titles" localSheetId="70">Ф.4.2.КФК15!$21:$21</definedName>
    <definedName name="_xlnm.Print_Titles" localSheetId="60">Ф.4.2.КФК5!$21:$21</definedName>
    <definedName name="_xlnm.Print_Titles" localSheetId="61">Ф.4.2.КФК6!$21:$21</definedName>
    <definedName name="_xlnm.Print_Titles" localSheetId="62">Ф.4.2.КФК7!$21:$21</definedName>
    <definedName name="_xlnm.Print_Titles" localSheetId="63">Ф.4.2.КФК8!$21:$21</definedName>
    <definedName name="_xlnm.Print_Titles" localSheetId="64">Ф.4.2.КФК9!$21:$21</definedName>
    <definedName name="_xlnm.Print_Titles" localSheetId="76">Ф.4.3.КФК10!$21:$21</definedName>
    <definedName name="_xlnm.Print_Titles" localSheetId="77">Ф.4.3.КФК11!$21:$21</definedName>
    <definedName name="_xlnm.Print_Titles" localSheetId="78">Ф.4.3.КФК12!$21:$21</definedName>
    <definedName name="_xlnm.Print_Titles" localSheetId="79">Ф.4.3.КФК13!$21:$21</definedName>
    <definedName name="_xlnm.Print_Titles" localSheetId="80">Ф.4.3.КФК14!$21:$21</definedName>
    <definedName name="_xlnm.Print_Titles" localSheetId="81">Ф.4.3.КФК15!$21:$21</definedName>
    <definedName name="_xlnm.Print_Titles" localSheetId="82">Ф.4.3.КФК16!$21:$21</definedName>
    <definedName name="_xlnm.Print_Titles" localSheetId="83">Ф.4.3.КФК17!$21:$21</definedName>
    <definedName name="_xlnm.Print_Titles" localSheetId="84">Ф.4.3.КФК18!$21:$21</definedName>
    <definedName name="_xlnm.Print_Titles" localSheetId="85">Ф.4.3.КФК19!$21:$21</definedName>
    <definedName name="_xlnm.Print_Titles" localSheetId="86">Ф.4.3.КФК20!$21:$21</definedName>
    <definedName name="_xlnm.Print_Titles" localSheetId="87">Ф.4.3.КФК21!$21:$21</definedName>
    <definedName name="_xlnm.Print_Titles" localSheetId="88">Ф.4.3.КФК22!$21:$21</definedName>
    <definedName name="_xlnm.Print_Titles" localSheetId="89">Ф.4.3.КФК23!$21:$21</definedName>
    <definedName name="_xlnm.Print_Titles" localSheetId="90">Ф.4.3.КФК24!$21:$21</definedName>
    <definedName name="_xlnm.Print_Titles" localSheetId="91">Ф.4.3.КФК25!$21:$21</definedName>
    <definedName name="_xlnm.Print_Titles" localSheetId="92">Ф.4.3.КФК26!$21:$21</definedName>
    <definedName name="_xlnm.Print_Titles" localSheetId="93">Ф.4.3.КФК27!$21:$21</definedName>
    <definedName name="_xlnm.Print_Titles" localSheetId="94">Ф.4.3.КФК28!$21:$21</definedName>
    <definedName name="_xlnm.Print_Titles" localSheetId="95">Ф.4.3.КФК29!$21:$21</definedName>
    <definedName name="_xlnm.Print_Titles" localSheetId="96">Ф.4.3.КФК30!$21:$21</definedName>
    <definedName name="_xlnm.Print_Titles" localSheetId="97">Ф.4.3.КФК31!$21:$21</definedName>
    <definedName name="_xlnm.Print_Titles" localSheetId="98">Ф.4.3.КФК32!$21:$21</definedName>
    <definedName name="_xlnm.Print_Titles" localSheetId="99">Ф.4.3.КФК33!$21:$21</definedName>
    <definedName name="_xlnm.Print_Titles" localSheetId="100">Ф.4.3.КФК34!$21:$21</definedName>
    <definedName name="_xlnm.Print_Titles" localSheetId="101">Ф.4.3.КФК35!$21:$21</definedName>
    <definedName name="_xlnm.Print_Titles" localSheetId="102">Ф.4.3.КФК36!$21:$21</definedName>
    <definedName name="_xlnm.Print_Titles" localSheetId="103">Ф.4.3.КФК37!$21:$21</definedName>
    <definedName name="_xlnm.Print_Titles" localSheetId="104">Ф.4.3.КФК38!$21:$21</definedName>
    <definedName name="_xlnm.Print_Titles" localSheetId="105">Ф.4.3.КФК39!$21:$21</definedName>
    <definedName name="_xlnm.Print_Titles" localSheetId="106">Ф.4.3.КФК40!$21:$21</definedName>
    <definedName name="_xlnm.Print_Titles" localSheetId="71">Ф.4.3.КФК5!$21:$21</definedName>
    <definedName name="_xlnm.Print_Titles" localSheetId="72">Ф.4.3.КФК6!$21:$21</definedName>
    <definedName name="_xlnm.Print_Titles" localSheetId="73">Ф.4.3.КФК7!$21:$21</definedName>
    <definedName name="_xlnm.Print_Titles" localSheetId="74">Ф.4.3.КФК8!$21:$21</definedName>
    <definedName name="_xlnm.Print_Titles" localSheetId="75">Ф.4.3.КФК9!$21:$21</definedName>
    <definedName name="_xlnm.Print_Titles" localSheetId="107">Ф.4.4.КПК2!$19:$19</definedName>
    <definedName name="_xlnm.Print_Titles" localSheetId="114">'Ф.7(ЗФ).10'!$25:$25</definedName>
    <definedName name="_xlnm.Print_Titles" localSheetId="115">'Ф.7(ЗФ).11'!$25:$25</definedName>
    <definedName name="_xlnm.Print_Titles" localSheetId="116">'Ф.7(ЗФ).12'!$25:$25</definedName>
    <definedName name="_xlnm.Print_Titles" localSheetId="117">'Ф.7(ЗФ).13'!$25:$25</definedName>
    <definedName name="_xlnm.Print_Titles" localSheetId="118">'Ф.7(ЗФ).14'!$25:$25</definedName>
    <definedName name="_xlnm.Print_Titles" localSheetId="119">'Ф.7(ЗФ).15'!$25:$25</definedName>
    <definedName name="_xlnm.Print_Titles" localSheetId="120">'Ф.7(ЗФ).16'!$25:$25</definedName>
    <definedName name="_xlnm.Print_Titles" localSheetId="121">'Ф.7(ЗФ).17'!$25:$25</definedName>
    <definedName name="_xlnm.Print_Titles" localSheetId="122">'Ф.7(ЗФ).18'!$25:$25</definedName>
    <definedName name="_xlnm.Print_Titles" localSheetId="123">'Ф.7(ЗФ).19'!$25:$25</definedName>
    <definedName name="_xlnm.Print_Titles" localSheetId="124">'Ф.7(ЗФ).20'!$25:$25</definedName>
    <definedName name="_xlnm.Print_Titles" localSheetId="125">'Ф.7(ЗФ).21'!$25:$25</definedName>
    <definedName name="_xlnm.Print_Titles" localSheetId="126">'Ф.7(ЗФ).22'!$25:$25</definedName>
    <definedName name="_xlnm.Print_Titles" localSheetId="127">'Ф.7(ЗФ).23'!$25:$25</definedName>
    <definedName name="_xlnm.Print_Titles" localSheetId="128">'Ф.7(ЗФ).24'!$25:$25</definedName>
    <definedName name="_xlnm.Print_Titles" localSheetId="129">'Ф.7(ЗФ).25'!$25:$25</definedName>
    <definedName name="_xlnm.Print_Titles" localSheetId="130">'Ф.7(ЗФ).26'!$25:$25</definedName>
    <definedName name="_xlnm.Print_Titles" localSheetId="131">'Ф.7(ЗФ).27'!$25:$25</definedName>
    <definedName name="_xlnm.Print_Titles" localSheetId="132">'Ф.7(ЗФ).28'!$25:$25</definedName>
    <definedName name="_xlnm.Print_Titles" localSheetId="133">'Ф.7(ЗФ).29'!$25:$25</definedName>
    <definedName name="_xlnm.Print_Titles" localSheetId="134">'Ф.7(ЗФ).30'!$25:$25</definedName>
    <definedName name="_xlnm.Print_Titles" localSheetId="135">'Ф.7(ЗФ).31'!$25:$25</definedName>
    <definedName name="_xlnm.Print_Titles" localSheetId="136">'Ф.7(ЗФ).32'!$25:$25</definedName>
    <definedName name="_xlnm.Print_Titles" localSheetId="137">'Ф.7(ЗФ).33'!$25:$25</definedName>
    <definedName name="_xlnm.Print_Titles" localSheetId="138">'Ф.7(ЗФ).34'!$25:$25</definedName>
    <definedName name="_xlnm.Print_Titles" localSheetId="139">'Ф.7(ЗФ).35'!$25:$25</definedName>
    <definedName name="_xlnm.Print_Titles" localSheetId="140">'Ф.7(ЗФ).36'!$25:$25</definedName>
    <definedName name="_xlnm.Print_Titles" localSheetId="141">'Ф.7(ЗФ).37'!$25:$25</definedName>
    <definedName name="_xlnm.Print_Titles" localSheetId="142">'Ф.7(ЗФ).38'!$25:$25</definedName>
    <definedName name="_xlnm.Print_Titles" localSheetId="143">'Ф.7(ЗФ).39'!$25:$25</definedName>
    <definedName name="_xlnm.Print_Titles" localSheetId="144">'Ф.7(ЗФ).40'!$25:$25</definedName>
    <definedName name="_xlnm.Print_Titles" localSheetId="145">'Ф.7(ЗФ).41'!$25:$25</definedName>
    <definedName name="_xlnm.Print_Titles" localSheetId="146">'Ф.7(ЗФ).42'!$25:$25</definedName>
    <definedName name="_xlnm.Print_Titles" localSheetId="147">'Ф.7(ЗФ).43'!$25:$25</definedName>
    <definedName name="_xlnm.Print_Titles" localSheetId="148">'Ф.7(ЗФ).44'!$25:$25</definedName>
    <definedName name="_xlnm.Print_Titles" localSheetId="149">'Ф.7(ЗФ).45'!$25:$25</definedName>
    <definedName name="_xlnm.Print_Titles" localSheetId="150">'Ф.7(ЗФ).46'!$25:$25</definedName>
    <definedName name="_xlnm.Print_Titles" localSheetId="151">'Ф.7(ЗФ).47'!$25:$25</definedName>
    <definedName name="_xlnm.Print_Titles" localSheetId="152">'Ф.7(ЗФ).48'!$25:$25</definedName>
    <definedName name="_xlnm.Print_Titles" localSheetId="153">'Ф.7(ЗФ).49'!$25:$25</definedName>
    <definedName name="_xlnm.Print_Titles" localSheetId="109">'Ф.7(ЗФ).5'!$25:$25</definedName>
    <definedName name="_xlnm.Print_Titles" localSheetId="154">'Ф.7(ЗФ).50'!$25:$25</definedName>
    <definedName name="_xlnm.Print_Titles" localSheetId="110">'Ф.7(ЗФ).6'!$25:$25</definedName>
    <definedName name="_xlnm.Print_Titles" localSheetId="111">'Ф.7(ЗФ).7'!$25:$25</definedName>
    <definedName name="_xlnm.Print_Titles" localSheetId="112">'Ф.7(ЗФ).8'!$25:$25</definedName>
    <definedName name="_xlnm.Print_Titles" localSheetId="113">'Ф.7(ЗФ).9'!$25:$25</definedName>
    <definedName name="_xlnm.Print_Titles" localSheetId="160">'Ф.7(СФ).10'!$25:$25</definedName>
    <definedName name="_xlnm.Print_Titles" localSheetId="161">'Ф.7(СФ).11'!$25:$25</definedName>
    <definedName name="_xlnm.Print_Titles" localSheetId="162">'Ф.7(СФ).12'!$25:$25</definedName>
    <definedName name="_xlnm.Print_Titles" localSheetId="163">'Ф.7(СФ).13'!$25:$25</definedName>
    <definedName name="_xlnm.Print_Titles" localSheetId="164">'Ф.7(СФ).14'!$25:$25</definedName>
    <definedName name="_xlnm.Print_Titles" localSheetId="165">'Ф.7(СФ).15'!$25:$25</definedName>
    <definedName name="_xlnm.Print_Titles" localSheetId="166">'Ф.7(СФ).16'!$25:$25</definedName>
    <definedName name="_xlnm.Print_Titles" localSheetId="167">'Ф.7(СФ).17'!$25:$25</definedName>
    <definedName name="_xlnm.Print_Titles" localSheetId="168">'Ф.7(СФ).18'!$25:$25</definedName>
    <definedName name="_xlnm.Print_Titles" localSheetId="169">'Ф.7(СФ).19'!$25:$25</definedName>
    <definedName name="_xlnm.Print_Titles" localSheetId="170">'Ф.7(СФ).20'!$25:$25</definedName>
    <definedName name="_xlnm.Print_Titles" localSheetId="171">'Ф.7(СФ).21'!$25:$25</definedName>
    <definedName name="_xlnm.Print_Titles" localSheetId="172">'Ф.7(СФ).22'!$25:$25</definedName>
    <definedName name="_xlnm.Print_Titles" localSheetId="173">'Ф.7(СФ).23'!$25:$25</definedName>
    <definedName name="_xlnm.Print_Titles" localSheetId="174">'Ф.7(СФ).24'!$25:$25</definedName>
    <definedName name="_xlnm.Print_Titles" localSheetId="175">'Ф.7(СФ).25'!$25:$25</definedName>
    <definedName name="_xlnm.Print_Titles" localSheetId="176">'Ф.7(СФ).26'!$25:$25</definedName>
    <definedName name="_xlnm.Print_Titles" localSheetId="177">'Ф.7(СФ).27'!$25:$25</definedName>
    <definedName name="_xlnm.Print_Titles" localSheetId="178">'Ф.7(СФ).28'!$25:$25</definedName>
    <definedName name="_xlnm.Print_Titles" localSheetId="179">'Ф.7(СФ).29'!$25:$25</definedName>
    <definedName name="_xlnm.Print_Titles" localSheetId="180">'Ф.7(СФ).30'!$25:$25</definedName>
    <definedName name="_xlnm.Print_Titles" localSheetId="181">'Ф.7(СФ).31'!$25:$25</definedName>
    <definedName name="_xlnm.Print_Titles" localSheetId="182">'Ф.7(СФ).32'!$25:$25</definedName>
    <definedName name="_xlnm.Print_Titles" localSheetId="183">'Ф.7(СФ).33'!$25:$25</definedName>
    <definedName name="_xlnm.Print_Titles" localSheetId="184">'Ф.7(СФ).34'!$25:$25</definedName>
    <definedName name="_xlnm.Print_Titles" localSheetId="185">'Ф.7(СФ).35'!$25:$25</definedName>
    <definedName name="_xlnm.Print_Titles" localSheetId="186">'Ф.7(СФ).36'!$25:$25</definedName>
    <definedName name="_xlnm.Print_Titles" localSheetId="187">'Ф.7(СФ).37'!$25:$25</definedName>
    <definedName name="_xlnm.Print_Titles" localSheetId="188">'Ф.7(СФ).38'!$25:$25</definedName>
    <definedName name="_xlnm.Print_Titles" localSheetId="189">'Ф.7(СФ).39'!$25:$25</definedName>
    <definedName name="_xlnm.Print_Titles" localSheetId="190">'Ф.7(СФ).40'!$25:$25</definedName>
    <definedName name="_xlnm.Print_Titles" localSheetId="155">'Ф.7(СФ).5'!$25:$25</definedName>
    <definedName name="_xlnm.Print_Titles" localSheetId="156">'Ф.7(СФ).6'!$25:$25</definedName>
    <definedName name="_xlnm.Print_Titles" localSheetId="157">'Ф.7(СФ).7'!$25:$25</definedName>
    <definedName name="_xlnm.Print_Titles" localSheetId="158">'Ф.7(СФ).8'!$25:$25</definedName>
    <definedName name="_xlnm.Print_Titles" localSheetId="159">'Ф.7(СФ).9'!$25:$25</definedName>
    <definedName name="_xlnm.Print_Area" localSheetId="1">Ф.2.18!$A$1:$J$103</definedName>
    <definedName name="_xlnm.Print_Area" localSheetId="2">Ф.2.19!$A$1:$J$103</definedName>
    <definedName name="_xlnm.Print_Area" localSheetId="3">Ф.2.20!$A$1:$J$103</definedName>
    <definedName name="_xlnm.Print_Area" localSheetId="4">Ф.2.21!$A$1:$J$103</definedName>
    <definedName name="_xlnm.Print_Area" localSheetId="5">Ф.2.22!$A$1:$J$103</definedName>
    <definedName name="_xlnm.Print_Area" localSheetId="6">Ф.2.23!$A$1:$J$103</definedName>
    <definedName name="_xlnm.Print_Area" localSheetId="7">Ф.2.24!$A$1:$J$103</definedName>
    <definedName name="_xlnm.Print_Area" localSheetId="8">Ф.2.25!$A$1:$J$103</definedName>
    <definedName name="_xlnm.Print_Area" localSheetId="9">Ф.2.26!$A$1:$J$103</definedName>
    <definedName name="_xlnm.Print_Area" localSheetId="10">Ф.2.27!$A$1:$J$103</definedName>
    <definedName name="_xlnm.Print_Area" localSheetId="11">Ф.2.28!$A$1:$J$103</definedName>
    <definedName name="_xlnm.Print_Area" localSheetId="12">Ф.2.29!$A$1:$J$103</definedName>
    <definedName name="_xlnm.Print_Area" localSheetId="13">Ф.2.30!$A$1:$J$103</definedName>
    <definedName name="_xlnm.Print_Area" localSheetId="14">Ф.2.31!$A$1:$J$103</definedName>
    <definedName name="_xlnm.Print_Area" localSheetId="15">Ф.2.32!$A$1:$J$103</definedName>
    <definedName name="_xlnm.Print_Area" localSheetId="16">Ф.2.33!$A$1:$J$103</definedName>
    <definedName name="_xlnm.Print_Area" localSheetId="17">Ф.2.34!$A$1:$J$103</definedName>
    <definedName name="_xlnm.Print_Area" localSheetId="18">Ф.2.35!$A$1:$J$103</definedName>
    <definedName name="_xlnm.Print_Area" localSheetId="19">Ф.2.36!$A$1:$J$103</definedName>
    <definedName name="_xlnm.Print_Area" localSheetId="20">Ф.2.37!$A$1:$J$103</definedName>
    <definedName name="_xlnm.Print_Area" localSheetId="21">Ф.2.38!$A$1:$J$103</definedName>
    <definedName name="_xlnm.Print_Area" localSheetId="22">Ф.2.39!$A$1:$J$103</definedName>
    <definedName name="_xlnm.Print_Area" localSheetId="23">Ф.2.40!$A$1:$J$103</definedName>
    <definedName name="_xlnm.Print_Area" localSheetId="24">Ф.2.41!$A$1:$J$103</definedName>
    <definedName name="_xlnm.Print_Area" localSheetId="25">Ф.2.42!$A$1:$J$103</definedName>
    <definedName name="_xlnm.Print_Area" localSheetId="26">Ф.2.43!$A$1:$J$103</definedName>
    <definedName name="_xlnm.Print_Area" localSheetId="27">Ф.2.44!$A$1:$J$103</definedName>
    <definedName name="_xlnm.Print_Area" localSheetId="28">Ф.2.45!$A$1:$J$103</definedName>
    <definedName name="_xlnm.Print_Area" localSheetId="29">Ф.2.46!$A$1:$J$103</definedName>
    <definedName name="_xlnm.Print_Area" localSheetId="30">Ф.2.47!$A$1:$J$103</definedName>
    <definedName name="_xlnm.Print_Area" localSheetId="31">Ф.2.48!$A$1:$J$103</definedName>
    <definedName name="_xlnm.Print_Area" localSheetId="32">Ф.2.49!$A$1:$J$103</definedName>
    <definedName name="_xlnm.Print_Area" localSheetId="33">Ф.2.50!$A$1:$J$103</definedName>
    <definedName name="_xlnm.Print_Area" localSheetId="0">'Ф.2.ЗВЕД відд.осв.2014'!$A$1:$J$103</definedName>
    <definedName name="_xlnm.Print_Area" localSheetId="39">Ф.4.1.КФК10!$A$1:$N$102</definedName>
    <definedName name="_xlnm.Print_Area" localSheetId="40">Ф.4.1.КФК11!$A$1:$N$102</definedName>
    <definedName name="_xlnm.Print_Area" localSheetId="41">Ф.4.1.КФК12!$A$1:$N$102</definedName>
    <definedName name="_xlnm.Print_Area" localSheetId="42">Ф.4.1.КФК13!$A$1:$N$102</definedName>
    <definedName name="_xlnm.Print_Area" localSheetId="43">Ф.4.1.КФК14!$A$1:$N$102</definedName>
    <definedName name="_xlnm.Print_Area" localSheetId="44">Ф.4.1.КФК15!$A$1:$N$102</definedName>
    <definedName name="_xlnm.Print_Area" localSheetId="45">Ф.4.1.КФК16!$A$1:$N$102</definedName>
    <definedName name="_xlnm.Print_Area" localSheetId="46">Ф.4.1.КФК17!$A$1:$N$102</definedName>
    <definedName name="_xlnm.Print_Area" localSheetId="47">Ф.4.1.КФК18!$A$1:$N$102</definedName>
    <definedName name="_xlnm.Print_Area" localSheetId="48">Ф.4.1.КФК19!$A$1:$N$102</definedName>
    <definedName name="_xlnm.Print_Area" localSheetId="49">Ф.4.1.КФК20!$A$1:$N$103</definedName>
    <definedName name="_xlnm.Print_Area" localSheetId="50">Ф.4.1.КФК21!$A$1:$N$102</definedName>
    <definedName name="_xlnm.Print_Area" localSheetId="51">Ф.4.1.КФК22!$A$1:$N$102</definedName>
    <definedName name="_xlnm.Print_Area" localSheetId="52">Ф.4.1.КФК23!$A$1:$N$102</definedName>
    <definedName name="_xlnm.Print_Area" localSheetId="53">Ф.4.1.КФК24!$A$1:$N$102</definedName>
    <definedName name="_xlnm.Print_Area" localSheetId="54">Ф.4.1.КФК25!$A$1:$N$102</definedName>
    <definedName name="_xlnm.Print_Area" localSheetId="55">Ф.4.1.КФК26!$A$1:$N$102</definedName>
    <definedName name="_xlnm.Print_Area" localSheetId="56">Ф.4.1.КФК27!$A$1:$N$102</definedName>
    <definedName name="_xlnm.Print_Area" localSheetId="57">Ф.4.1.КФК28!$A$1:$N$102</definedName>
    <definedName name="_xlnm.Print_Area" localSheetId="58">Ф.4.1.КФК29!$A$1:$N$102</definedName>
    <definedName name="_xlnm.Print_Area" localSheetId="59">Ф.4.1.КФК30!$A$1:$N$103</definedName>
    <definedName name="_xlnm.Print_Area" localSheetId="34">Ф.4.1.КФК5!$A$1:$N$102</definedName>
    <definedName name="_xlnm.Print_Area" localSheetId="35">Ф.4.1.КФК6!$A$1:$N$102</definedName>
    <definedName name="_xlnm.Print_Area" localSheetId="36">Ф.4.1.КФК7!$A$1:$N$102</definedName>
    <definedName name="_xlnm.Print_Area" localSheetId="37">Ф.4.1.КФК8!$A$1:$N$102</definedName>
    <definedName name="_xlnm.Print_Area" localSheetId="38">Ф.4.1.КФК9!$A$1:$N$102</definedName>
    <definedName name="_xlnm.Print_Area" localSheetId="65">Ф.4.2.КФК10!$A$1:$K$103</definedName>
    <definedName name="_xlnm.Print_Area" localSheetId="66">Ф.4.2.КФК11!$A$1:$K$103</definedName>
    <definedName name="_xlnm.Print_Area" localSheetId="67">Ф.4.2.КФК12!$A$1:$K$103</definedName>
    <definedName name="_xlnm.Print_Area" localSheetId="68">Ф.4.2.КФК13!$A$1:$K$103</definedName>
    <definedName name="_xlnm.Print_Area" localSheetId="69">Ф.4.2.КФК14!$A$1:$K$103</definedName>
    <definedName name="_xlnm.Print_Area" localSheetId="60">Ф.4.2.КФК5!$A$1:$K$103</definedName>
    <definedName name="_xlnm.Print_Area" localSheetId="61">Ф.4.2.КФК6!$A$1:$K$103</definedName>
    <definedName name="_xlnm.Print_Area" localSheetId="62">Ф.4.2.КФК7!$A$1:$K$103</definedName>
    <definedName name="_xlnm.Print_Area" localSheetId="63">Ф.4.2.КФК8!$A$1:$K$103</definedName>
    <definedName name="_xlnm.Print_Area" localSheetId="64">Ф.4.2.КФК9!$A$1:$K$103</definedName>
    <definedName name="_xlnm.Print_Area" localSheetId="114">'Ф.7(ЗФ).10'!$A$1:$N$87</definedName>
    <definedName name="_xlnm.Print_Area" localSheetId="115">'Ф.7(ЗФ).11'!$A$1:$N$87</definedName>
    <definedName name="_xlnm.Print_Area" localSheetId="116">'Ф.7(ЗФ).12'!$A$1:$N$87</definedName>
    <definedName name="_xlnm.Print_Area" localSheetId="117">'Ф.7(ЗФ).13'!$A$1:$N$87</definedName>
    <definedName name="_xlnm.Print_Area" localSheetId="118">'Ф.7(ЗФ).14'!$A$1:$N$87</definedName>
    <definedName name="_xlnm.Print_Area" localSheetId="119">'Ф.7(ЗФ).15'!$A$1:$N$87</definedName>
    <definedName name="_xlnm.Print_Area" localSheetId="120">'Ф.7(ЗФ).16'!$A$1:$N$87</definedName>
    <definedName name="_xlnm.Print_Area" localSheetId="121">'Ф.7(ЗФ).17'!$A$1:$N$87</definedName>
    <definedName name="_xlnm.Print_Area" localSheetId="122">'Ф.7(ЗФ).18'!$A$1:$N$87</definedName>
    <definedName name="_xlnm.Print_Area" localSheetId="123">'Ф.7(ЗФ).19'!$A$1:$N$87</definedName>
    <definedName name="_xlnm.Print_Area" localSheetId="124">'Ф.7(ЗФ).20'!$A$1:$N$87</definedName>
    <definedName name="_xlnm.Print_Area" localSheetId="125">'Ф.7(ЗФ).21'!$A$1:$N$87</definedName>
    <definedName name="_xlnm.Print_Area" localSheetId="126">'Ф.7(ЗФ).22'!$A$1:$N$87</definedName>
    <definedName name="_xlnm.Print_Area" localSheetId="127">'Ф.7(ЗФ).23'!$A$1:$N$87</definedName>
    <definedName name="_xlnm.Print_Area" localSheetId="128">'Ф.7(ЗФ).24'!$A$1:$N$87</definedName>
    <definedName name="_xlnm.Print_Area" localSheetId="129">'Ф.7(ЗФ).25'!$A$1:$N$87</definedName>
    <definedName name="_xlnm.Print_Area" localSheetId="130">'Ф.7(ЗФ).26'!$A$1:$N$87</definedName>
    <definedName name="_xlnm.Print_Area" localSheetId="131">'Ф.7(ЗФ).27'!$A$1:$N$87</definedName>
    <definedName name="_xlnm.Print_Area" localSheetId="132">'Ф.7(ЗФ).28'!$A$1:$N$87</definedName>
    <definedName name="_xlnm.Print_Area" localSheetId="133">'Ф.7(ЗФ).29'!$A$1:$N$87</definedName>
    <definedName name="_xlnm.Print_Area" localSheetId="134">'Ф.7(ЗФ).30'!$A$1:$N$87</definedName>
    <definedName name="_xlnm.Print_Area" localSheetId="135">'Ф.7(ЗФ).31'!$A$1:$N$87</definedName>
    <definedName name="_xlnm.Print_Area" localSheetId="136">'Ф.7(ЗФ).32'!$A$1:$N$87</definedName>
    <definedName name="_xlnm.Print_Area" localSheetId="137">'Ф.7(ЗФ).33'!$A$1:$N$87</definedName>
    <definedName name="_xlnm.Print_Area" localSheetId="138">'Ф.7(ЗФ).34'!$A$1:$N$87</definedName>
    <definedName name="_xlnm.Print_Area" localSheetId="139">'Ф.7(ЗФ).35'!$A$1:$N$87</definedName>
    <definedName name="_xlnm.Print_Area" localSheetId="140">'Ф.7(ЗФ).36'!$A$1:$N$87</definedName>
    <definedName name="_xlnm.Print_Area" localSheetId="141">'Ф.7(ЗФ).37'!$A$1:$N$87</definedName>
    <definedName name="_xlnm.Print_Area" localSheetId="142">'Ф.7(ЗФ).38'!$A$1:$N$87</definedName>
    <definedName name="_xlnm.Print_Area" localSheetId="143">'Ф.7(ЗФ).39'!$A$1:$N$87</definedName>
    <definedName name="_xlnm.Print_Area" localSheetId="144">'Ф.7(ЗФ).40'!$A$1:$N$87</definedName>
    <definedName name="_xlnm.Print_Area" localSheetId="145">'Ф.7(ЗФ).41'!$A$1:$N$87</definedName>
    <definedName name="_xlnm.Print_Area" localSheetId="146">'Ф.7(ЗФ).42'!$A$1:$N$87</definedName>
    <definedName name="_xlnm.Print_Area" localSheetId="147">'Ф.7(ЗФ).43'!$A$1:$N$87</definedName>
    <definedName name="_xlnm.Print_Area" localSheetId="148">'Ф.7(ЗФ).44'!$A$1:$N$87</definedName>
    <definedName name="_xlnm.Print_Area" localSheetId="149">'Ф.7(ЗФ).45'!$A$1:$N$87</definedName>
    <definedName name="_xlnm.Print_Area" localSheetId="150">'Ф.7(ЗФ).46'!$A$1:$N$87</definedName>
    <definedName name="_xlnm.Print_Area" localSheetId="151">'Ф.7(ЗФ).47'!$A$1:$N$87</definedName>
    <definedName name="_xlnm.Print_Area" localSheetId="152">'Ф.7(ЗФ).48'!$A$1:$N$87</definedName>
    <definedName name="_xlnm.Print_Area" localSheetId="153">'Ф.7(ЗФ).49'!$A$1:$N$87</definedName>
    <definedName name="_xlnm.Print_Area" localSheetId="109">'Ф.7(ЗФ).5'!$A$1:$N$87</definedName>
    <definedName name="_xlnm.Print_Area" localSheetId="154">'Ф.7(ЗФ).50'!$A$1:$N$87</definedName>
    <definedName name="_xlnm.Print_Area" localSheetId="110">'Ф.7(ЗФ).6'!$A$1:$N$87</definedName>
    <definedName name="_xlnm.Print_Area" localSheetId="111">'Ф.7(ЗФ).7'!$A$1:$N$87</definedName>
    <definedName name="_xlnm.Print_Area" localSheetId="112">'Ф.7(ЗФ).8'!$A$1:$N$87</definedName>
    <definedName name="_xlnm.Print_Area" localSheetId="113">'Ф.7(ЗФ).9'!$A$1:$N$87</definedName>
    <definedName name="_xlnm.Print_Area" localSheetId="160">'Ф.7(СФ).10'!$A$1:$N$87</definedName>
    <definedName name="_xlnm.Print_Area" localSheetId="161">'Ф.7(СФ).11'!$A$1:$N$87</definedName>
    <definedName name="_xlnm.Print_Area" localSheetId="162">'Ф.7(СФ).12'!$A$1:$N$87</definedName>
    <definedName name="_xlnm.Print_Area" localSheetId="163">'Ф.7(СФ).13'!$A$1:$N$87</definedName>
    <definedName name="_xlnm.Print_Area" localSheetId="164">'Ф.7(СФ).14'!$A$1:$N$87</definedName>
    <definedName name="_xlnm.Print_Area" localSheetId="165">'Ф.7(СФ).15'!$A$1:$N$87</definedName>
    <definedName name="_xlnm.Print_Area" localSheetId="166">'Ф.7(СФ).16'!$A$1:$N$87</definedName>
    <definedName name="_xlnm.Print_Area" localSheetId="167">'Ф.7(СФ).17'!$A$1:$N$87</definedName>
    <definedName name="_xlnm.Print_Area" localSheetId="168">'Ф.7(СФ).18'!$A$1:$N$87</definedName>
    <definedName name="_xlnm.Print_Area" localSheetId="169">'Ф.7(СФ).19'!$A$1:$N$87</definedName>
    <definedName name="_xlnm.Print_Area" localSheetId="170">'Ф.7(СФ).20'!$A$1:$N$87</definedName>
    <definedName name="_xlnm.Print_Area" localSheetId="171">'Ф.7(СФ).21'!$A$1:$N$87</definedName>
    <definedName name="_xlnm.Print_Area" localSheetId="172">'Ф.7(СФ).22'!$A$1:$N$87</definedName>
    <definedName name="_xlnm.Print_Area" localSheetId="173">'Ф.7(СФ).23'!$A$1:$N$87</definedName>
    <definedName name="_xlnm.Print_Area" localSheetId="174">'Ф.7(СФ).24'!$A$1:$N$87</definedName>
    <definedName name="_xlnm.Print_Area" localSheetId="175">'Ф.7(СФ).25'!$A$1:$N$87</definedName>
    <definedName name="_xlnm.Print_Area" localSheetId="176">'Ф.7(СФ).26'!$A$1:$N$87</definedName>
    <definedName name="_xlnm.Print_Area" localSheetId="177">'Ф.7(СФ).27'!$A$1:$N$87</definedName>
    <definedName name="_xlnm.Print_Area" localSheetId="178">'Ф.7(СФ).28'!$A$1:$N$87</definedName>
    <definedName name="_xlnm.Print_Area" localSheetId="179">'Ф.7(СФ).29'!$A$1:$N$87</definedName>
    <definedName name="_xlnm.Print_Area" localSheetId="180">'Ф.7(СФ).30'!$A$1:$N$87</definedName>
    <definedName name="_xlnm.Print_Area" localSheetId="181">'Ф.7(СФ).31'!$A$1:$N$87</definedName>
    <definedName name="_xlnm.Print_Area" localSheetId="182">'Ф.7(СФ).32'!$A$1:$N$87</definedName>
    <definedName name="_xlnm.Print_Area" localSheetId="183">'Ф.7(СФ).33'!$A$1:$N$87</definedName>
    <definedName name="_xlnm.Print_Area" localSheetId="184">'Ф.7(СФ).34'!$A$1:$N$87</definedName>
    <definedName name="_xlnm.Print_Area" localSheetId="185">'Ф.7(СФ).35'!$A$1:$N$87</definedName>
    <definedName name="_xlnm.Print_Area" localSheetId="186">'Ф.7(СФ).36'!$A$1:$N$87</definedName>
    <definedName name="_xlnm.Print_Area" localSheetId="187">'Ф.7(СФ).37'!$A$1:$N$87</definedName>
    <definedName name="_xlnm.Print_Area" localSheetId="188">'Ф.7(СФ).38'!$A$1:$N$87</definedName>
    <definedName name="_xlnm.Print_Area" localSheetId="189">'Ф.7(СФ).39'!$A$1:$N$87</definedName>
    <definedName name="_xlnm.Print_Area" localSheetId="190">'Ф.7(СФ).40'!$A$1:$N$87</definedName>
    <definedName name="_xlnm.Print_Area" localSheetId="155">'Ф.7(СФ).5'!$A$1:$N$87</definedName>
    <definedName name="_xlnm.Print_Area" localSheetId="156">'Ф.7(СФ).6'!$A$1:$N$87</definedName>
    <definedName name="_xlnm.Print_Area" localSheetId="157">'Ф.7(СФ).7'!$A$1:$N$87</definedName>
    <definedName name="_xlnm.Print_Area" localSheetId="158">'Ф.7(СФ).8'!$A$1:$N$87</definedName>
    <definedName name="_xlnm.Print_Area" localSheetId="159">'Ф.7(СФ).9'!$A$1:$N$87</definedName>
  </definedNames>
  <calcPr calcId="124519"/>
</workbook>
</file>

<file path=xl/calcChain.xml><?xml version="1.0" encoding="utf-8"?>
<calcChain xmlns="http://schemas.openxmlformats.org/spreadsheetml/2006/main">
  <c r="I62" i="101"/>
  <c r="M62" s="1"/>
  <c r="I61"/>
  <c r="N61" s="1"/>
  <c r="I60"/>
  <c r="M60" s="1"/>
  <c r="I59"/>
  <c r="N59" s="1"/>
  <c r="I58"/>
  <c r="M58" s="1"/>
  <c r="L57"/>
  <c r="K57"/>
  <c r="J57"/>
  <c r="H57"/>
  <c r="G57"/>
  <c r="F57"/>
  <c r="E57"/>
  <c r="D57"/>
  <c r="I56"/>
  <c r="M56"/>
  <c r="I55"/>
  <c r="N55"/>
  <c r="I54"/>
  <c r="M54"/>
  <c r="L53"/>
  <c r="K53"/>
  <c r="J53"/>
  <c r="I53"/>
  <c r="H53"/>
  <c r="G53"/>
  <c r="F53"/>
  <c r="E53"/>
  <c r="D53"/>
  <c r="I52"/>
  <c r="M52" s="1"/>
  <c r="I51"/>
  <c r="M51" s="1"/>
  <c r="L50"/>
  <c r="K50"/>
  <c r="J50"/>
  <c r="H50"/>
  <c r="G50"/>
  <c r="F50"/>
  <c r="E50"/>
  <c r="D50"/>
  <c r="I49"/>
  <c r="M49" s="1"/>
  <c r="I48"/>
  <c r="M48" s="1"/>
  <c r="M47" s="1"/>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M31" s="1"/>
  <c r="L30"/>
  <c r="K30"/>
  <c r="J30"/>
  <c r="H30"/>
  <c r="G30"/>
  <c r="G29" s="1"/>
  <c r="G28" s="1"/>
  <c r="G27" s="1"/>
  <c r="F30"/>
  <c r="E30"/>
  <c r="E29" s="1"/>
  <c r="E28" s="1"/>
  <c r="E27" s="1"/>
  <c r="D30"/>
  <c r="L29"/>
  <c r="L28" s="1"/>
  <c r="L27" s="1"/>
  <c r="K29"/>
  <c r="J29"/>
  <c r="J28" s="1"/>
  <c r="J27" s="1"/>
  <c r="H29"/>
  <c r="F29"/>
  <c r="D29"/>
  <c r="K28"/>
  <c r="K27"/>
  <c r="I62" i="102"/>
  <c r="M62" s="1"/>
  <c r="I61"/>
  <c r="M61" s="1"/>
  <c r="N61"/>
  <c r="I60"/>
  <c r="M60"/>
  <c r="I59"/>
  <c r="N59"/>
  <c r="I58"/>
  <c r="M58"/>
  <c r="L57"/>
  <c r="K57"/>
  <c r="J57"/>
  <c r="I57"/>
  <c r="H57"/>
  <c r="G57"/>
  <c r="F57"/>
  <c r="E57"/>
  <c r="D57"/>
  <c r="I56"/>
  <c r="M56" s="1"/>
  <c r="I55"/>
  <c r="N55" s="1"/>
  <c r="I54"/>
  <c r="M54" s="1"/>
  <c r="L53"/>
  <c r="K53"/>
  <c r="J53"/>
  <c r="H53"/>
  <c r="G53"/>
  <c r="F53"/>
  <c r="E53"/>
  <c r="D53"/>
  <c r="I52"/>
  <c r="M52"/>
  <c r="I51"/>
  <c r="N51"/>
  <c r="L50"/>
  <c r="K50"/>
  <c r="J50"/>
  <c r="I50"/>
  <c r="H50"/>
  <c r="G50"/>
  <c r="F50"/>
  <c r="E50"/>
  <c r="D50"/>
  <c r="I49"/>
  <c r="N49" s="1"/>
  <c r="I48"/>
  <c r="M48" s="1"/>
  <c r="L47"/>
  <c r="K47"/>
  <c r="J47"/>
  <c r="H47"/>
  <c r="G47"/>
  <c r="F47"/>
  <c r="E47"/>
  <c r="D47"/>
  <c r="I46"/>
  <c r="M46"/>
  <c r="I45"/>
  <c r="N45"/>
  <c r="I44"/>
  <c r="M44"/>
  <c r="I43"/>
  <c r="N43"/>
  <c r="I42"/>
  <c r="M42"/>
  <c r="L41"/>
  <c r="K41"/>
  <c r="K34" s="1"/>
  <c r="J41"/>
  <c r="I41"/>
  <c r="H41"/>
  <c r="G41"/>
  <c r="G34" s="1"/>
  <c r="F41"/>
  <c r="E41"/>
  <c r="E34" s="1"/>
  <c r="D41"/>
  <c r="I40"/>
  <c r="M40" s="1"/>
  <c r="I39"/>
  <c r="N39" s="1"/>
  <c r="I38"/>
  <c r="M38" s="1"/>
  <c r="I37"/>
  <c r="N37" s="1"/>
  <c r="I36"/>
  <c r="M36" s="1"/>
  <c r="I35"/>
  <c r="N35" s="1"/>
  <c r="L34"/>
  <c r="J34"/>
  <c r="H34"/>
  <c r="F34"/>
  <c r="D34"/>
  <c r="I33"/>
  <c r="M33" s="1"/>
  <c r="I32"/>
  <c r="M32" s="1"/>
  <c r="I31"/>
  <c r="M31" s="1"/>
  <c r="N31"/>
  <c r="L30"/>
  <c r="K30"/>
  <c r="J30"/>
  <c r="I30"/>
  <c r="N30" s="1"/>
  <c r="H30"/>
  <c r="H29" s="1"/>
  <c r="H28" s="1"/>
  <c r="H27" s="1"/>
  <c r="G30"/>
  <c r="F30"/>
  <c r="F29" s="1"/>
  <c r="F28" s="1"/>
  <c r="F27" s="1"/>
  <c r="E30"/>
  <c r="D30"/>
  <c r="D29" s="1"/>
  <c r="D28" s="1"/>
  <c r="D27" s="1"/>
  <c r="L29"/>
  <c r="K29"/>
  <c r="K28" s="1"/>
  <c r="K27" s="1"/>
  <c r="J29"/>
  <c r="I29"/>
  <c r="G29"/>
  <c r="E29"/>
  <c r="L28"/>
  <c r="J28"/>
  <c r="L27"/>
  <c r="J27"/>
  <c r="I62" i="103"/>
  <c r="M62"/>
  <c r="I61"/>
  <c r="N61"/>
  <c r="I60"/>
  <c r="M60"/>
  <c r="I59"/>
  <c r="N59"/>
  <c r="I58"/>
  <c r="M58"/>
  <c r="L57"/>
  <c r="K57"/>
  <c r="J57"/>
  <c r="I57"/>
  <c r="H57"/>
  <c r="G57"/>
  <c r="F57"/>
  <c r="E57"/>
  <c r="D57"/>
  <c r="I56"/>
  <c r="M56" s="1"/>
  <c r="I55"/>
  <c r="N55" s="1"/>
  <c r="I54"/>
  <c r="M54" s="1"/>
  <c r="L53"/>
  <c r="K53"/>
  <c r="J53"/>
  <c r="H53"/>
  <c r="G53"/>
  <c r="F53"/>
  <c r="E53"/>
  <c r="D53"/>
  <c r="I52"/>
  <c r="M52"/>
  <c r="I51"/>
  <c r="M51" s="1"/>
  <c r="M50" s="1"/>
  <c r="N51"/>
  <c r="L50"/>
  <c r="K50"/>
  <c r="J50"/>
  <c r="I50"/>
  <c r="H50"/>
  <c r="G50"/>
  <c r="F50"/>
  <c r="E50"/>
  <c r="D50"/>
  <c r="I49"/>
  <c r="M49" s="1"/>
  <c r="N49"/>
  <c r="I48"/>
  <c r="M48"/>
  <c r="L47"/>
  <c r="K47"/>
  <c r="J47"/>
  <c r="I47"/>
  <c r="H47"/>
  <c r="G47"/>
  <c r="F47"/>
  <c r="E47"/>
  <c r="D47"/>
  <c r="I46"/>
  <c r="M46"/>
  <c r="I45"/>
  <c r="N45"/>
  <c r="I44"/>
  <c r="M44"/>
  <c r="I43"/>
  <c r="M43" s="1"/>
  <c r="I42"/>
  <c r="M42" s="1"/>
  <c r="L41"/>
  <c r="K41"/>
  <c r="J41"/>
  <c r="H41"/>
  <c r="G41"/>
  <c r="F41"/>
  <c r="E41"/>
  <c r="D41"/>
  <c r="I40"/>
  <c r="M40"/>
  <c r="I39"/>
  <c r="M39" s="1"/>
  <c r="I38"/>
  <c r="M38" s="1"/>
  <c r="I37"/>
  <c r="N37" s="1"/>
  <c r="I36"/>
  <c r="M36" s="1"/>
  <c r="I35"/>
  <c r="N35" s="1"/>
  <c r="L34"/>
  <c r="K34"/>
  <c r="J34"/>
  <c r="H34"/>
  <c r="G34"/>
  <c r="F34"/>
  <c r="E34"/>
  <c r="D34"/>
  <c r="I33"/>
  <c r="M33" s="1"/>
  <c r="I32"/>
  <c r="M32" s="1"/>
  <c r="I31"/>
  <c r="M31" s="1"/>
  <c r="M30" s="1"/>
  <c r="M29" s="1"/>
  <c r="N31"/>
  <c r="L30"/>
  <c r="K30"/>
  <c r="J30"/>
  <c r="I30"/>
  <c r="N30" s="1"/>
  <c r="H30"/>
  <c r="H29" s="1"/>
  <c r="H28" s="1"/>
  <c r="H27" s="1"/>
  <c r="G30"/>
  <c r="F30"/>
  <c r="F29" s="1"/>
  <c r="F28" s="1"/>
  <c r="F27" s="1"/>
  <c r="E30"/>
  <c r="D30"/>
  <c r="D29" s="1"/>
  <c r="D28" s="1"/>
  <c r="D27" s="1"/>
  <c r="L29"/>
  <c r="K29"/>
  <c r="K28" s="1"/>
  <c r="K27" s="1"/>
  <c r="J29"/>
  <c r="I29"/>
  <c r="G29"/>
  <c r="E29"/>
  <c r="L28"/>
  <c r="J28"/>
  <c r="G28"/>
  <c r="G27" s="1"/>
  <c r="E28"/>
  <c r="E27" s="1"/>
  <c r="L27"/>
  <c r="J27"/>
  <c r="I62" i="104"/>
  <c r="M62"/>
  <c r="I61"/>
  <c r="N61"/>
  <c r="I60"/>
  <c r="M60"/>
  <c r="I59"/>
  <c r="M59" s="1"/>
  <c r="I58"/>
  <c r="M58" s="1"/>
  <c r="L57"/>
  <c r="K57"/>
  <c r="J57"/>
  <c r="H57"/>
  <c r="G57"/>
  <c r="F57"/>
  <c r="E57"/>
  <c r="D57"/>
  <c r="I56"/>
  <c r="M56"/>
  <c r="I55"/>
  <c r="M55" s="1"/>
  <c r="I54"/>
  <c r="N54" s="1"/>
  <c r="L53"/>
  <c r="K53"/>
  <c r="J53"/>
  <c r="H53"/>
  <c r="G53"/>
  <c r="F53"/>
  <c r="E53"/>
  <c r="D53"/>
  <c r="I52"/>
  <c r="N52"/>
  <c r="I51"/>
  <c r="M51" s="1"/>
  <c r="L50"/>
  <c r="K50"/>
  <c r="J50"/>
  <c r="H50"/>
  <c r="G50"/>
  <c r="F50"/>
  <c r="E50"/>
  <c r="D50"/>
  <c r="I49"/>
  <c r="M49" s="1"/>
  <c r="I48"/>
  <c r="N48" s="1"/>
  <c r="L47"/>
  <c r="K47"/>
  <c r="J47"/>
  <c r="I47"/>
  <c r="H47"/>
  <c r="G47"/>
  <c r="F47"/>
  <c r="E47"/>
  <c r="D47"/>
  <c r="I46"/>
  <c r="N46" s="1"/>
  <c r="I45"/>
  <c r="M45" s="1"/>
  <c r="N45"/>
  <c r="I44"/>
  <c r="N44"/>
  <c r="I43"/>
  <c r="M43" s="1"/>
  <c r="I42"/>
  <c r="N42" s="1"/>
  <c r="L41"/>
  <c r="K41"/>
  <c r="J41"/>
  <c r="I41"/>
  <c r="H41"/>
  <c r="G41"/>
  <c r="F41"/>
  <c r="E41"/>
  <c r="D41"/>
  <c r="I40"/>
  <c r="N40" s="1"/>
  <c r="I39"/>
  <c r="M39" s="1"/>
  <c r="N39"/>
  <c r="I38"/>
  <c r="N38"/>
  <c r="I37"/>
  <c r="M37" s="1"/>
  <c r="I36"/>
  <c r="N36" s="1"/>
  <c r="I35"/>
  <c r="M35" s="1"/>
  <c r="N35"/>
  <c r="L34"/>
  <c r="K34"/>
  <c r="J34"/>
  <c r="H34"/>
  <c r="F34"/>
  <c r="D34"/>
  <c r="I33"/>
  <c r="M33" s="1"/>
  <c r="I32"/>
  <c r="N32" s="1"/>
  <c r="I31"/>
  <c r="M31" s="1"/>
  <c r="N31"/>
  <c r="L30"/>
  <c r="L29"/>
  <c r="L28" s="1"/>
  <c r="L27" s="1"/>
  <c r="K30"/>
  <c r="J30"/>
  <c r="J29" s="1"/>
  <c r="J28" s="1"/>
  <c r="J27" s="1"/>
  <c r="H30"/>
  <c r="H29" s="1"/>
  <c r="H28" s="1"/>
  <c r="H27" s="1"/>
  <c r="G30"/>
  <c r="G29" s="1"/>
  <c r="F30"/>
  <c r="F29"/>
  <c r="F28" s="1"/>
  <c r="F27" s="1"/>
  <c r="E30"/>
  <c r="D30"/>
  <c r="D29" s="1"/>
  <c r="D28" s="1"/>
  <c r="D27" s="1"/>
  <c r="K29"/>
  <c r="K28" s="1"/>
  <c r="K27" s="1"/>
  <c r="E29"/>
  <c r="I62" i="105"/>
  <c r="N62"/>
  <c r="I61"/>
  <c r="M61" s="1"/>
  <c r="I60"/>
  <c r="N60" s="1"/>
  <c r="I59"/>
  <c r="M59" s="1"/>
  <c r="N59"/>
  <c r="I58"/>
  <c r="N58"/>
  <c r="L57"/>
  <c r="K57"/>
  <c r="J57"/>
  <c r="I57"/>
  <c r="H57"/>
  <c r="G57"/>
  <c r="F57"/>
  <c r="E57"/>
  <c r="D57"/>
  <c r="I56"/>
  <c r="N56" s="1"/>
  <c r="I55"/>
  <c r="M55" s="1"/>
  <c r="I54"/>
  <c r="M54" s="1"/>
  <c r="N54"/>
  <c r="L53"/>
  <c r="K53"/>
  <c r="J53"/>
  <c r="H53"/>
  <c r="G53"/>
  <c r="F53"/>
  <c r="E53"/>
  <c r="D53"/>
  <c r="I52"/>
  <c r="M52" s="1"/>
  <c r="I51"/>
  <c r="M51" s="1"/>
  <c r="L50"/>
  <c r="K50"/>
  <c r="J50"/>
  <c r="I50"/>
  <c r="H50"/>
  <c r="G50"/>
  <c r="F50"/>
  <c r="E50"/>
  <c r="D50"/>
  <c r="I49"/>
  <c r="M49" s="1"/>
  <c r="I48"/>
  <c r="N48" s="1"/>
  <c r="L47"/>
  <c r="K47"/>
  <c r="J47"/>
  <c r="H47"/>
  <c r="G47"/>
  <c r="F47"/>
  <c r="E47"/>
  <c r="D47"/>
  <c r="I46"/>
  <c r="M46" s="1"/>
  <c r="N46"/>
  <c r="I45"/>
  <c r="M45"/>
  <c r="I44"/>
  <c r="M44" s="1"/>
  <c r="I43"/>
  <c r="M43" s="1"/>
  <c r="I42"/>
  <c r="N42" s="1"/>
  <c r="L41"/>
  <c r="L34" s="1"/>
  <c r="K41"/>
  <c r="J41"/>
  <c r="J34" s="1"/>
  <c r="H41"/>
  <c r="G41"/>
  <c r="G34" s="1"/>
  <c r="F41"/>
  <c r="E41"/>
  <c r="E34" s="1"/>
  <c r="D41"/>
  <c r="I40"/>
  <c r="M40" s="1"/>
  <c r="N40"/>
  <c r="I39"/>
  <c r="M39"/>
  <c r="I38"/>
  <c r="M38" s="1"/>
  <c r="I37"/>
  <c r="M37" s="1"/>
  <c r="I36"/>
  <c r="M36" s="1"/>
  <c r="N36"/>
  <c r="I35"/>
  <c r="M35"/>
  <c r="K34"/>
  <c r="H34"/>
  <c r="F34"/>
  <c r="D34"/>
  <c r="I33"/>
  <c r="M33"/>
  <c r="I32"/>
  <c r="M32" s="1"/>
  <c r="I31"/>
  <c r="M31" s="1"/>
  <c r="M30" s="1"/>
  <c r="M29" s="1"/>
  <c r="L30"/>
  <c r="L29" s="1"/>
  <c r="L28" s="1"/>
  <c r="L27" s="1"/>
  <c r="K30"/>
  <c r="K29"/>
  <c r="K28" s="1"/>
  <c r="K27" s="1"/>
  <c r="J30"/>
  <c r="I30"/>
  <c r="N30" s="1"/>
  <c r="H30"/>
  <c r="H29" s="1"/>
  <c r="H28" s="1"/>
  <c r="H27" s="1"/>
  <c r="G30"/>
  <c r="G29"/>
  <c r="G28" s="1"/>
  <c r="G27" s="1"/>
  <c r="F30"/>
  <c r="E30"/>
  <c r="E29" s="1"/>
  <c r="E28" s="1"/>
  <c r="E27" s="1"/>
  <c r="D30"/>
  <c r="D29" s="1"/>
  <c r="D28" s="1"/>
  <c r="D27" s="1"/>
  <c r="J29"/>
  <c r="J28" s="1"/>
  <c r="J27" s="1"/>
  <c r="F29"/>
  <c r="F28" s="1"/>
  <c r="F27" s="1"/>
  <c r="I62" i="106"/>
  <c r="M62" s="1"/>
  <c r="N62"/>
  <c r="I61"/>
  <c r="M61"/>
  <c r="I60"/>
  <c r="M60" s="1"/>
  <c r="I59"/>
  <c r="M59" s="1"/>
  <c r="I58"/>
  <c r="M58" s="1"/>
  <c r="N58"/>
  <c r="L57"/>
  <c r="K57"/>
  <c r="J57"/>
  <c r="I57"/>
  <c r="H57"/>
  <c r="G57"/>
  <c r="F57"/>
  <c r="E57"/>
  <c r="D57"/>
  <c r="I56"/>
  <c r="M56" s="1"/>
  <c r="N56"/>
  <c r="I55"/>
  <c r="M55"/>
  <c r="I54"/>
  <c r="M54" s="1"/>
  <c r="L53"/>
  <c r="K53"/>
  <c r="J53"/>
  <c r="H53"/>
  <c r="G53"/>
  <c r="F53"/>
  <c r="E53"/>
  <c r="D53"/>
  <c r="I52"/>
  <c r="M52" s="1"/>
  <c r="I51"/>
  <c r="M51" s="1"/>
  <c r="M50" s="1"/>
  <c r="L50"/>
  <c r="K50"/>
  <c r="J50"/>
  <c r="I50"/>
  <c r="H50"/>
  <c r="G50"/>
  <c r="F50"/>
  <c r="E50"/>
  <c r="D50"/>
  <c r="I49"/>
  <c r="M49" s="1"/>
  <c r="I48"/>
  <c r="M48" s="1"/>
  <c r="N48"/>
  <c r="L47"/>
  <c r="K47"/>
  <c r="J47"/>
  <c r="I47"/>
  <c r="H47"/>
  <c r="G47"/>
  <c r="F47"/>
  <c r="E47"/>
  <c r="D47"/>
  <c r="I46"/>
  <c r="M46" s="1"/>
  <c r="N46"/>
  <c r="I45"/>
  <c r="M45"/>
  <c r="I44"/>
  <c r="M44" s="1"/>
  <c r="I43"/>
  <c r="M43" s="1"/>
  <c r="I42"/>
  <c r="N42" s="1"/>
  <c r="L41"/>
  <c r="K41"/>
  <c r="J41"/>
  <c r="H41"/>
  <c r="G41"/>
  <c r="F41"/>
  <c r="E41"/>
  <c r="D41"/>
  <c r="I40"/>
  <c r="M40" s="1"/>
  <c r="I39"/>
  <c r="M39" s="1"/>
  <c r="I38"/>
  <c r="M38" s="1"/>
  <c r="N38"/>
  <c r="I37"/>
  <c r="M37"/>
  <c r="I36"/>
  <c r="M36" s="1"/>
  <c r="I35"/>
  <c r="M35" s="1"/>
  <c r="L34"/>
  <c r="K34"/>
  <c r="J34"/>
  <c r="H34"/>
  <c r="G34"/>
  <c r="F34"/>
  <c r="E34"/>
  <c r="D34"/>
  <c r="I33"/>
  <c r="M33" s="1"/>
  <c r="I32"/>
  <c r="N32" s="1"/>
  <c r="I31"/>
  <c r="M31" s="1"/>
  <c r="L30"/>
  <c r="K30"/>
  <c r="J30"/>
  <c r="H30"/>
  <c r="G30"/>
  <c r="G29" s="1"/>
  <c r="G28" s="1"/>
  <c r="G27" s="1"/>
  <c r="F30"/>
  <c r="E30"/>
  <c r="E29" s="1"/>
  <c r="E28" s="1"/>
  <c r="E27" s="1"/>
  <c r="D30"/>
  <c r="L29"/>
  <c r="L28" s="1"/>
  <c r="L27" s="1"/>
  <c r="K29"/>
  <c r="J29"/>
  <c r="J28" s="1"/>
  <c r="J27" s="1"/>
  <c r="H29"/>
  <c r="H28" s="1"/>
  <c r="H27" s="1"/>
  <c r="F29"/>
  <c r="F28" s="1"/>
  <c r="F27" s="1"/>
  <c r="D29"/>
  <c r="D28" s="1"/>
  <c r="D27" s="1"/>
  <c r="K28"/>
  <c r="K27" s="1"/>
  <c r="I62" i="137"/>
  <c r="N62"/>
  <c r="I61"/>
  <c r="M61"/>
  <c r="I60"/>
  <c r="N60"/>
  <c r="I59"/>
  <c r="M59"/>
  <c r="I58"/>
  <c r="N58"/>
  <c r="L57"/>
  <c r="K57"/>
  <c r="J57"/>
  <c r="I57"/>
  <c r="H57"/>
  <c r="G57"/>
  <c r="F57"/>
  <c r="E57"/>
  <c r="D57"/>
  <c r="I56"/>
  <c r="M56" s="1"/>
  <c r="N56"/>
  <c r="I55"/>
  <c r="M55"/>
  <c r="I54"/>
  <c r="M54" s="1"/>
  <c r="M53" s="1"/>
  <c r="N54"/>
  <c r="L53"/>
  <c r="K53"/>
  <c r="J53"/>
  <c r="I53"/>
  <c r="H53"/>
  <c r="G53"/>
  <c r="F53"/>
  <c r="E53"/>
  <c r="D53"/>
  <c r="I52"/>
  <c r="M52" s="1"/>
  <c r="N52"/>
  <c r="I51"/>
  <c r="M51"/>
  <c r="L50"/>
  <c r="K50"/>
  <c r="J50"/>
  <c r="I50"/>
  <c r="H50"/>
  <c r="G50"/>
  <c r="F50"/>
  <c r="E50"/>
  <c r="D50"/>
  <c r="I49"/>
  <c r="M49"/>
  <c r="I48"/>
  <c r="M48" s="1"/>
  <c r="M47" s="1"/>
  <c r="N48"/>
  <c r="L47"/>
  <c r="K47"/>
  <c r="J47"/>
  <c r="I47"/>
  <c r="H47"/>
  <c r="G47"/>
  <c r="F47"/>
  <c r="E47"/>
  <c r="D47"/>
  <c r="I46"/>
  <c r="M46" s="1"/>
  <c r="N46"/>
  <c r="I45"/>
  <c r="M45"/>
  <c r="I44"/>
  <c r="M44" s="1"/>
  <c r="I43"/>
  <c r="M43" s="1"/>
  <c r="I42"/>
  <c r="M42" s="1"/>
  <c r="L41"/>
  <c r="K41"/>
  <c r="J41"/>
  <c r="H41"/>
  <c r="G41"/>
  <c r="F41"/>
  <c r="E41"/>
  <c r="D41"/>
  <c r="I40"/>
  <c r="M40" s="1"/>
  <c r="I39"/>
  <c r="M39" s="1"/>
  <c r="I38"/>
  <c r="M38" s="1"/>
  <c r="N38"/>
  <c r="I37"/>
  <c r="M37"/>
  <c r="I36"/>
  <c r="M36" s="1"/>
  <c r="I35"/>
  <c r="M35" s="1"/>
  <c r="L34"/>
  <c r="K34"/>
  <c r="J34"/>
  <c r="H34"/>
  <c r="G34"/>
  <c r="F34"/>
  <c r="E34"/>
  <c r="D34"/>
  <c r="I33"/>
  <c r="M33"/>
  <c r="I32"/>
  <c r="N32"/>
  <c r="I31"/>
  <c r="M31"/>
  <c r="L30"/>
  <c r="K30"/>
  <c r="J30"/>
  <c r="I30"/>
  <c r="N30" s="1"/>
  <c r="H30"/>
  <c r="G30"/>
  <c r="F30"/>
  <c r="E30"/>
  <c r="D30"/>
  <c r="L29"/>
  <c r="K29"/>
  <c r="J29"/>
  <c r="I29"/>
  <c r="H29"/>
  <c r="G29"/>
  <c r="F29"/>
  <c r="E29"/>
  <c r="D29"/>
  <c r="L28"/>
  <c r="K28"/>
  <c r="J28"/>
  <c r="H28"/>
  <c r="G28"/>
  <c r="F28"/>
  <c r="E28"/>
  <c r="D28"/>
  <c r="L27"/>
  <c r="K27"/>
  <c r="J27"/>
  <c r="H27"/>
  <c r="G27"/>
  <c r="F27"/>
  <c r="E27"/>
  <c r="D27"/>
  <c r="I62" i="138"/>
  <c r="N62" s="1"/>
  <c r="I61"/>
  <c r="M61" s="1"/>
  <c r="I60"/>
  <c r="N60" s="1"/>
  <c r="I59"/>
  <c r="M59" s="1"/>
  <c r="I58"/>
  <c r="N58" s="1"/>
  <c r="L57"/>
  <c r="K57"/>
  <c r="J57"/>
  <c r="H57"/>
  <c r="G57"/>
  <c r="F57"/>
  <c r="E57"/>
  <c r="D57"/>
  <c r="I56"/>
  <c r="M56" s="1"/>
  <c r="I55"/>
  <c r="M55" s="1"/>
  <c r="I54"/>
  <c r="M54" s="1"/>
  <c r="M53" s="1"/>
  <c r="L53"/>
  <c r="K53"/>
  <c r="J53"/>
  <c r="H53"/>
  <c r="G53"/>
  <c r="F53"/>
  <c r="E53"/>
  <c r="D53"/>
  <c r="I52"/>
  <c r="N52"/>
  <c r="I51"/>
  <c r="M51"/>
  <c r="L50"/>
  <c r="K50"/>
  <c r="J50"/>
  <c r="I50"/>
  <c r="H50"/>
  <c r="G50"/>
  <c r="F50"/>
  <c r="E50"/>
  <c r="D50"/>
  <c r="I49"/>
  <c r="M49" s="1"/>
  <c r="I48"/>
  <c r="N48" s="1"/>
  <c r="L47"/>
  <c r="K47"/>
  <c r="J47"/>
  <c r="H47"/>
  <c r="G47"/>
  <c r="F47"/>
  <c r="E47"/>
  <c r="D47"/>
  <c r="I46"/>
  <c r="N46"/>
  <c r="I45"/>
  <c r="M45"/>
  <c r="I44"/>
  <c r="N44"/>
  <c r="I43"/>
  <c r="M43"/>
  <c r="I42"/>
  <c r="N42"/>
  <c r="L41"/>
  <c r="K41"/>
  <c r="J41"/>
  <c r="I41"/>
  <c r="H41"/>
  <c r="G41"/>
  <c r="G34" s="1"/>
  <c r="F41"/>
  <c r="E41"/>
  <c r="E34" s="1"/>
  <c r="D41"/>
  <c r="I40"/>
  <c r="N40" s="1"/>
  <c r="I39"/>
  <c r="N39" s="1"/>
  <c r="M39"/>
  <c r="I38"/>
  <c r="M38"/>
  <c r="I37"/>
  <c r="M37" s="1"/>
  <c r="I36"/>
  <c r="M36" s="1"/>
  <c r="I35"/>
  <c r="M35" s="1"/>
  <c r="N35"/>
  <c r="K34"/>
  <c r="H34"/>
  <c r="F34"/>
  <c r="D34"/>
  <c r="I33"/>
  <c r="M33" s="1"/>
  <c r="I32"/>
  <c r="M32" s="1"/>
  <c r="I31"/>
  <c r="M31" s="1"/>
  <c r="M30" s="1"/>
  <c r="M29" s="1"/>
  <c r="N31"/>
  <c r="L30"/>
  <c r="L29"/>
  <c r="K30"/>
  <c r="J30"/>
  <c r="J29" s="1"/>
  <c r="H30"/>
  <c r="H29" s="1"/>
  <c r="H28" s="1"/>
  <c r="H27" s="1"/>
  <c r="G30"/>
  <c r="G29" s="1"/>
  <c r="G28" s="1"/>
  <c r="G27" s="1"/>
  <c r="F30"/>
  <c r="F29"/>
  <c r="F28" s="1"/>
  <c r="F27" s="1"/>
  <c r="E30"/>
  <c r="D30"/>
  <c r="D29" s="1"/>
  <c r="D28" s="1"/>
  <c r="D27" s="1"/>
  <c r="K29"/>
  <c r="K28" s="1"/>
  <c r="K27" s="1"/>
  <c r="E29"/>
  <c r="E28" s="1"/>
  <c r="E27" s="1"/>
  <c r="I62" i="139"/>
  <c r="M62"/>
  <c r="I61"/>
  <c r="M61" s="1"/>
  <c r="I60"/>
  <c r="M60" s="1"/>
  <c r="I59"/>
  <c r="M59" s="1"/>
  <c r="N59"/>
  <c r="I58"/>
  <c r="M58"/>
  <c r="L57"/>
  <c r="K57"/>
  <c r="J57"/>
  <c r="H57"/>
  <c r="G57"/>
  <c r="F57"/>
  <c r="E57"/>
  <c r="D57"/>
  <c r="I56"/>
  <c r="M56"/>
  <c r="I55"/>
  <c r="M55" s="1"/>
  <c r="I54"/>
  <c r="M54" s="1"/>
  <c r="L53"/>
  <c r="K53"/>
  <c r="J53"/>
  <c r="H53"/>
  <c r="G53"/>
  <c r="F53"/>
  <c r="E53"/>
  <c r="D53"/>
  <c r="I52"/>
  <c r="M52"/>
  <c r="I51"/>
  <c r="M51" s="1"/>
  <c r="M50" s="1"/>
  <c r="N51"/>
  <c r="L50"/>
  <c r="K50"/>
  <c r="J50"/>
  <c r="H50"/>
  <c r="G50"/>
  <c r="F50"/>
  <c r="E50"/>
  <c r="D50"/>
  <c r="I49"/>
  <c r="M49" s="1"/>
  <c r="I48"/>
  <c r="M48" s="1"/>
  <c r="L47"/>
  <c r="K47"/>
  <c r="J47"/>
  <c r="I47"/>
  <c r="H47"/>
  <c r="G47"/>
  <c r="F47"/>
  <c r="E47"/>
  <c r="D47"/>
  <c r="I46"/>
  <c r="M46" s="1"/>
  <c r="I45"/>
  <c r="M45" s="1"/>
  <c r="N45"/>
  <c r="I44"/>
  <c r="M44"/>
  <c r="I43"/>
  <c r="M43" s="1"/>
  <c r="I42"/>
  <c r="M42" s="1"/>
  <c r="L41"/>
  <c r="K41"/>
  <c r="J41"/>
  <c r="H41"/>
  <c r="G41"/>
  <c r="G34"/>
  <c r="F41"/>
  <c r="E41"/>
  <c r="D41"/>
  <c r="I40"/>
  <c r="M40"/>
  <c r="I39"/>
  <c r="M39" s="1"/>
  <c r="I38"/>
  <c r="M38" s="1"/>
  <c r="I37"/>
  <c r="M37" s="1"/>
  <c r="N37"/>
  <c r="I36"/>
  <c r="M36"/>
  <c r="I35"/>
  <c r="M35" s="1"/>
  <c r="L34"/>
  <c r="J34"/>
  <c r="H34"/>
  <c r="F34"/>
  <c r="D34"/>
  <c r="I33"/>
  <c r="M33" s="1"/>
  <c r="I32"/>
  <c r="M32" s="1"/>
  <c r="I31"/>
  <c r="M31" s="1"/>
  <c r="N31"/>
  <c r="L30"/>
  <c r="L29"/>
  <c r="L28" s="1"/>
  <c r="L27" s="1"/>
  <c r="K30"/>
  <c r="J30"/>
  <c r="J29" s="1"/>
  <c r="J28" s="1"/>
  <c r="J27" s="1"/>
  <c r="H30"/>
  <c r="H29" s="1"/>
  <c r="H28" s="1"/>
  <c r="H27" s="1"/>
  <c r="G30"/>
  <c r="G29" s="1"/>
  <c r="G28" s="1"/>
  <c r="G27" s="1"/>
  <c r="F30"/>
  <c r="F29"/>
  <c r="F28" s="1"/>
  <c r="F27" s="1"/>
  <c r="E30"/>
  <c r="D30"/>
  <c r="D29" s="1"/>
  <c r="D28" s="1"/>
  <c r="D27" s="1"/>
  <c r="K29"/>
  <c r="E29"/>
  <c r="I62" i="140"/>
  <c r="M62"/>
  <c r="I61"/>
  <c r="M61" s="1"/>
  <c r="I60"/>
  <c r="M60" s="1"/>
  <c r="I59"/>
  <c r="M59" s="1"/>
  <c r="N59"/>
  <c r="I58"/>
  <c r="M58"/>
  <c r="L57"/>
  <c r="K57"/>
  <c r="J57"/>
  <c r="H57"/>
  <c r="G57"/>
  <c r="F57"/>
  <c r="E57"/>
  <c r="D57"/>
  <c r="I56"/>
  <c r="M56"/>
  <c r="I55"/>
  <c r="M55" s="1"/>
  <c r="I54"/>
  <c r="M54" s="1"/>
  <c r="L53"/>
  <c r="K53"/>
  <c r="J53"/>
  <c r="H53"/>
  <c r="G53"/>
  <c r="F53"/>
  <c r="E53"/>
  <c r="D53"/>
  <c r="I52"/>
  <c r="M52"/>
  <c r="I51"/>
  <c r="M51" s="1"/>
  <c r="M50" s="1"/>
  <c r="N51"/>
  <c r="L50"/>
  <c r="K50"/>
  <c r="J50"/>
  <c r="H50"/>
  <c r="G50"/>
  <c r="F50"/>
  <c r="E50"/>
  <c r="D50"/>
  <c r="I49"/>
  <c r="M49" s="1"/>
  <c r="I48"/>
  <c r="M48" s="1"/>
  <c r="L47"/>
  <c r="K47"/>
  <c r="J47"/>
  <c r="I47"/>
  <c r="H47"/>
  <c r="G47"/>
  <c r="F47"/>
  <c r="E47"/>
  <c r="D47"/>
  <c r="I46"/>
  <c r="M46"/>
  <c r="I45"/>
  <c r="M45" s="1"/>
  <c r="I44"/>
  <c r="M44" s="1"/>
  <c r="I43"/>
  <c r="M43" s="1"/>
  <c r="N43"/>
  <c r="I42"/>
  <c r="M42"/>
  <c r="L41"/>
  <c r="K41"/>
  <c r="K34"/>
  <c r="J41"/>
  <c r="I41"/>
  <c r="H41"/>
  <c r="G41"/>
  <c r="G34" s="1"/>
  <c r="F41"/>
  <c r="E41"/>
  <c r="E34"/>
  <c r="D41"/>
  <c r="I40"/>
  <c r="M40" s="1"/>
  <c r="I39"/>
  <c r="M39" s="1"/>
  <c r="N39"/>
  <c r="I38"/>
  <c r="M38"/>
  <c r="I37"/>
  <c r="M37" s="1"/>
  <c r="I36"/>
  <c r="M36" s="1"/>
  <c r="I35"/>
  <c r="M35" s="1"/>
  <c r="N35"/>
  <c r="J34"/>
  <c r="F34"/>
  <c r="I33"/>
  <c r="M33" s="1"/>
  <c r="N33"/>
  <c r="I32"/>
  <c r="M32"/>
  <c r="I31"/>
  <c r="M31" s="1"/>
  <c r="L30"/>
  <c r="L29" s="1"/>
  <c r="K30"/>
  <c r="K29" s="1"/>
  <c r="K28" s="1"/>
  <c r="K27" s="1"/>
  <c r="J30"/>
  <c r="J29"/>
  <c r="J28" s="1"/>
  <c r="J27" s="1"/>
  <c r="H30"/>
  <c r="H29"/>
  <c r="G30"/>
  <c r="F30"/>
  <c r="F29" s="1"/>
  <c r="F28" s="1"/>
  <c r="F27" s="1"/>
  <c r="E30"/>
  <c r="E29" s="1"/>
  <c r="E28" s="1"/>
  <c r="E27" s="1"/>
  <c r="D30"/>
  <c r="D29"/>
  <c r="G29"/>
  <c r="G28" s="1"/>
  <c r="G27" s="1"/>
  <c r="I62" i="141"/>
  <c r="M62" s="1"/>
  <c r="I61"/>
  <c r="M61" s="1"/>
  <c r="N61"/>
  <c r="I60"/>
  <c r="M60"/>
  <c r="I59"/>
  <c r="M59" s="1"/>
  <c r="I58"/>
  <c r="M58" s="1"/>
  <c r="L57"/>
  <c r="K57"/>
  <c r="J57"/>
  <c r="I57"/>
  <c r="H57"/>
  <c r="G57"/>
  <c r="F57"/>
  <c r="E57"/>
  <c r="D57"/>
  <c r="I56"/>
  <c r="M56" s="1"/>
  <c r="I55"/>
  <c r="M55" s="1"/>
  <c r="N55"/>
  <c r="I54"/>
  <c r="M54"/>
  <c r="L53"/>
  <c r="K53"/>
  <c r="J53"/>
  <c r="I53"/>
  <c r="H53"/>
  <c r="G53"/>
  <c r="F53"/>
  <c r="E53"/>
  <c r="D53"/>
  <c r="I52"/>
  <c r="M52" s="1"/>
  <c r="I51"/>
  <c r="N51" s="1"/>
  <c r="L50"/>
  <c r="K50"/>
  <c r="J50"/>
  <c r="H50"/>
  <c r="G50"/>
  <c r="F50"/>
  <c r="E50"/>
  <c r="D50"/>
  <c r="I49"/>
  <c r="M49" s="1"/>
  <c r="N49"/>
  <c r="I48"/>
  <c r="M48"/>
  <c r="L47"/>
  <c r="K47"/>
  <c r="J47"/>
  <c r="I47"/>
  <c r="H47"/>
  <c r="G47"/>
  <c r="F47"/>
  <c r="E47"/>
  <c r="D47"/>
  <c r="I46"/>
  <c r="M46"/>
  <c r="I45"/>
  <c r="M45" s="1"/>
  <c r="I44"/>
  <c r="M44" s="1"/>
  <c r="I43"/>
  <c r="M43" s="1"/>
  <c r="N43"/>
  <c r="I42"/>
  <c r="M42"/>
  <c r="L41"/>
  <c r="K41"/>
  <c r="J41"/>
  <c r="H41"/>
  <c r="G41"/>
  <c r="F41"/>
  <c r="E41"/>
  <c r="D41"/>
  <c r="I40"/>
  <c r="M40"/>
  <c r="I39"/>
  <c r="M39" s="1"/>
  <c r="I38"/>
  <c r="M38" s="1"/>
  <c r="I37"/>
  <c r="M37" s="1"/>
  <c r="N37"/>
  <c r="I36"/>
  <c r="M36"/>
  <c r="I35"/>
  <c r="M35" s="1"/>
  <c r="L34"/>
  <c r="K34"/>
  <c r="J34"/>
  <c r="G34"/>
  <c r="E34"/>
  <c r="I33"/>
  <c r="M33" s="1"/>
  <c r="N33"/>
  <c r="I32"/>
  <c r="M32"/>
  <c r="I31"/>
  <c r="M31" s="1"/>
  <c r="M30" s="1"/>
  <c r="L30"/>
  <c r="L29" s="1"/>
  <c r="L28" s="1"/>
  <c r="L27" s="1"/>
  <c r="K30"/>
  <c r="K29" s="1"/>
  <c r="K28" s="1"/>
  <c r="K27" s="1"/>
  <c r="J30"/>
  <c r="J29"/>
  <c r="J28" s="1"/>
  <c r="J27" s="1"/>
  <c r="H30"/>
  <c r="H29"/>
  <c r="G30"/>
  <c r="F30"/>
  <c r="F29" s="1"/>
  <c r="E30"/>
  <c r="E29" s="1"/>
  <c r="E28" s="1"/>
  <c r="E27" s="1"/>
  <c r="D30"/>
  <c r="D29"/>
  <c r="G29"/>
  <c r="G28" s="1"/>
  <c r="G27" s="1"/>
  <c r="I62" i="142"/>
  <c r="M62" s="1"/>
  <c r="I61"/>
  <c r="M61" s="1"/>
  <c r="N61"/>
  <c r="I60"/>
  <c r="M60"/>
  <c r="I59"/>
  <c r="M59" s="1"/>
  <c r="I58"/>
  <c r="M58" s="1"/>
  <c r="L57"/>
  <c r="K57"/>
  <c r="J57"/>
  <c r="H57"/>
  <c r="G57"/>
  <c r="F57"/>
  <c r="E57"/>
  <c r="D57"/>
  <c r="I56"/>
  <c r="M56"/>
  <c r="I55"/>
  <c r="M55" s="1"/>
  <c r="I54"/>
  <c r="M54" s="1"/>
  <c r="M53" s="1"/>
  <c r="L53"/>
  <c r="K53"/>
  <c r="J53"/>
  <c r="I53"/>
  <c r="H53"/>
  <c r="G53"/>
  <c r="F53"/>
  <c r="E53"/>
  <c r="D53"/>
  <c r="I52"/>
  <c r="M52" s="1"/>
  <c r="I51"/>
  <c r="M51" s="1"/>
  <c r="N51"/>
  <c r="L50"/>
  <c r="K50"/>
  <c r="J50"/>
  <c r="I50"/>
  <c r="H50"/>
  <c r="G50"/>
  <c r="F50"/>
  <c r="E50"/>
  <c r="D50"/>
  <c r="I49"/>
  <c r="M49" s="1"/>
  <c r="N49"/>
  <c r="I48"/>
  <c r="M48"/>
  <c r="L47"/>
  <c r="K47"/>
  <c r="J47"/>
  <c r="I47"/>
  <c r="H47"/>
  <c r="G47"/>
  <c r="F47"/>
  <c r="E47"/>
  <c r="D47"/>
  <c r="I46"/>
  <c r="M46"/>
  <c r="I45"/>
  <c r="M45" s="1"/>
  <c r="I44"/>
  <c r="M44" s="1"/>
  <c r="I43"/>
  <c r="M43" s="1"/>
  <c r="N43"/>
  <c r="I42"/>
  <c r="M42"/>
  <c r="L41"/>
  <c r="K41"/>
  <c r="J41"/>
  <c r="H41"/>
  <c r="G41"/>
  <c r="F41"/>
  <c r="E41"/>
  <c r="D41"/>
  <c r="I40"/>
  <c r="M40"/>
  <c r="I39"/>
  <c r="M39" s="1"/>
  <c r="I38"/>
  <c r="M38" s="1"/>
  <c r="I37"/>
  <c r="M37" s="1"/>
  <c r="N37"/>
  <c r="I36"/>
  <c r="M36"/>
  <c r="I35"/>
  <c r="N35"/>
  <c r="K34"/>
  <c r="G34"/>
  <c r="E34"/>
  <c r="I33"/>
  <c r="M33" s="1"/>
  <c r="N33"/>
  <c r="I32"/>
  <c r="M32"/>
  <c r="I31"/>
  <c r="M31" s="1"/>
  <c r="M30" s="1"/>
  <c r="L30"/>
  <c r="K30"/>
  <c r="J30"/>
  <c r="H30"/>
  <c r="G30"/>
  <c r="G29" s="1"/>
  <c r="G28" s="1"/>
  <c r="G27" s="1"/>
  <c r="F30"/>
  <c r="E30"/>
  <c r="E29" s="1"/>
  <c r="E28" s="1"/>
  <c r="E27" s="1"/>
  <c r="D30"/>
  <c r="L29"/>
  <c r="K29"/>
  <c r="J29"/>
  <c r="H29"/>
  <c r="F29"/>
  <c r="D29"/>
  <c r="K28"/>
  <c r="K27"/>
  <c r="I62" i="143"/>
  <c r="M62" s="1"/>
  <c r="I61"/>
  <c r="M61" s="1"/>
  <c r="N61"/>
  <c r="I60"/>
  <c r="M60"/>
  <c r="I59"/>
  <c r="N59"/>
  <c r="I58"/>
  <c r="M58"/>
  <c r="L57"/>
  <c r="K57"/>
  <c r="J57"/>
  <c r="I57"/>
  <c r="H57"/>
  <c r="G57"/>
  <c r="F57"/>
  <c r="E57"/>
  <c r="D57"/>
  <c r="I56"/>
  <c r="M56" s="1"/>
  <c r="I55"/>
  <c r="N55" s="1"/>
  <c r="I54"/>
  <c r="M54" s="1"/>
  <c r="L53"/>
  <c r="K53"/>
  <c r="J53"/>
  <c r="H53"/>
  <c r="G53"/>
  <c r="F53"/>
  <c r="E53"/>
  <c r="D53"/>
  <c r="I52"/>
  <c r="M52"/>
  <c r="I51"/>
  <c r="N51"/>
  <c r="L50"/>
  <c r="K50"/>
  <c r="J50"/>
  <c r="I50"/>
  <c r="H50"/>
  <c r="G50"/>
  <c r="F50"/>
  <c r="E50"/>
  <c r="D50"/>
  <c r="I49"/>
  <c r="M49" s="1"/>
  <c r="N49"/>
  <c r="I48"/>
  <c r="M48"/>
  <c r="L47"/>
  <c r="K47"/>
  <c r="J47"/>
  <c r="I47"/>
  <c r="H47"/>
  <c r="G47"/>
  <c r="F47"/>
  <c r="E47"/>
  <c r="D47"/>
  <c r="I46"/>
  <c r="M46"/>
  <c r="I45"/>
  <c r="N45"/>
  <c r="I44"/>
  <c r="M44"/>
  <c r="I43"/>
  <c r="M43" s="1"/>
  <c r="I42"/>
  <c r="M42" s="1"/>
  <c r="L41"/>
  <c r="K41"/>
  <c r="J41"/>
  <c r="H41"/>
  <c r="G41"/>
  <c r="F41"/>
  <c r="E41"/>
  <c r="D41"/>
  <c r="I40"/>
  <c r="M40"/>
  <c r="I39"/>
  <c r="N39"/>
  <c r="I38"/>
  <c r="M38"/>
  <c r="I37"/>
  <c r="N37"/>
  <c r="I36"/>
  <c r="M36"/>
  <c r="I35"/>
  <c r="N35"/>
  <c r="K34"/>
  <c r="G34"/>
  <c r="E34"/>
  <c r="I33"/>
  <c r="M33" s="1"/>
  <c r="N33"/>
  <c r="I32"/>
  <c r="M32"/>
  <c r="I31"/>
  <c r="M31" s="1"/>
  <c r="L30"/>
  <c r="K30"/>
  <c r="J30"/>
  <c r="H30"/>
  <c r="G30"/>
  <c r="G29" s="1"/>
  <c r="G28" s="1"/>
  <c r="G27" s="1"/>
  <c r="F30"/>
  <c r="E30"/>
  <c r="E29" s="1"/>
  <c r="E28" s="1"/>
  <c r="E27" s="1"/>
  <c r="D30"/>
  <c r="L29"/>
  <c r="K29"/>
  <c r="J29"/>
  <c r="H29"/>
  <c r="F29"/>
  <c r="D29"/>
  <c r="K28"/>
  <c r="K27"/>
  <c r="I62" i="144"/>
  <c r="M62" s="1"/>
  <c r="I61"/>
  <c r="N61" s="1"/>
  <c r="I60"/>
  <c r="M60" s="1"/>
  <c r="I59"/>
  <c r="N59" s="1"/>
  <c r="I58"/>
  <c r="M58" s="1"/>
  <c r="L57"/>
  <c r="K57"/>
  <c r="J57"/>
  <c r="H57"/>
  <c r="G57"/>
  <c r="F57"/>
  <c r="E57"/>
  <c r="D57"/>
  <c r="I56"/>
  <c r="M56"/>
  <c r="I55"/>
  <c r="N55"/>
  <c r="I54"/>
  <c r="M54"/>
  <c r="L53"/>
  <c r="K53"/>
  <c r="J53"/>
  <c r="I53"/>
  <c r="H53"/>
  <c r="G53"/>
  <c r="F53"/>
  <c r="E53"/>
  <c r="D53"/>
  <c r="I52"/>
  <c r="M52" s="1"/>
  <c r="I51"/>
  <c r="N51" s="1"/>
  <c r="L50"/>
  <c r="K50"/>
  <c r="J50"/>
  <c r="H50"/>
  <c r="G50"/>
  <c r="F50"/>
  <c r="E50"/>
  <c r="D50"/>
  <c r="I49"/>
  <c r="M49" s="1"/>
  <c r="I48"/>
  <c r="M48" s="1"/>
  <c r="L47"/>
  <c r="K47"/>
  <c r="J47"/>
  <c r="I47"/>
  <c r="H47"/>
  <c r="G47"/>
  <c r="F47"/>
  <c r="E47"/>
  <c r="D47"/>
  <c r="I46"/>
  <c r="M46" s="1"/>
  <c r="I45"/>
  <c r="M45" s="1"/>
  <c r="N45"/>
  <c r="I44"/>
  <c r="M44"/>
  <c r="I43"/>
  <c r="M43" s="1"/>
  <c r="I42"/>
  <c r="M42" s="1"/>
  <c r="L41"/>
  <c r="L34" s="1"/>
  <c r="K41"/>
  <c r="J41"/>
  <c r="J34" s="1"/>
  <c r="H41"/>
  <c r="H34" s="1"/>
  <c r="G41"/>
  <c r="F41"/>
  <c r="F34" s="1"/>
  <c r="E41"/>
  <c r="D41"/>
  <c r="D34" s="1"/>
  <c r="I40"/>
  <c r="M40"/>
  <c r="I39"/>
  <c r="M39" s="1"/>
  <c r="I38"/>
  <c r="M38" s="1"/>
  <c r="I37"/>
  <c r="M37" s="1"/>
  <c r="N37"/>
  <c r="I36"/>
  <c r="M36"/>
  <c r="I35"/>
  <c r="N35"/>
  <c r="K34"/>
  <c r="G34"/>
  <c r="E34"/>
  <c r="I33"/>
  <c r="M33" s="1"/>
  <c r="N33"/>
  <c r="I32"/>
  <c r="M32"/>
  <c r="I31"/>
  <c r="M31" s="1"/>
  <c r="M30" s="1"/>
  <c r="L30"/>
  <c r="K30"/>
  <c r="J30"/>
  <c r="H30"/>
  <c r="G30"/>
  <c r="G29" s="1"/>
  <c r="G28" s="1"/>
  <c r="G27" s="1"/>
  <c r="F30"/>
  <c r="E30"/>
  <c r="E29" s="1"/>
  <c r="E28" s="1"/>
  <c r="E27" s="1"/>
  <c r="D30"/>
  <c r="L29"/>
  <c r="L28" s="1"/>
  <c r="L27" s="1"/>
  <c r="K29"/>
  <c r="J29"/>
  <c r="J28" s="1"/>
  <c r="J27" s="1"/>
  <c r="H29"/>
  <c r="F29"/>
  <c r="D29"/>
  <c r="K28"/>
  <c r="K27"/>
  <c r="I62" i="145"/>
  <c r="M62" s="1"/>
  <c r="I61"/>
  <c r="N61" s="1"/>
  <c r="I60"/>
  <c r="M60" s="1"/>
  <c r="I59"/>
  <c r="N59" s="1"/>
  <c r="I58"/>
  <c r="M58" s="1"/>
  <c r="L57"/>
  <c r="K57"/>
  <c r="J57"/>
  <c r="H57"/>
  <c r="G57"/>
  <c r="F57"/>
  <c r="E57"/>
  <c r="D57"/>
  <c r="I56"/>
  <c r="M56"/>
  <c r="I55"/>
  <c r="N55"/>
  <c r="I54"/>
  <c r="M54"/>
  <c r="L53"/>
  <c r="K53"/>
  <c r="J53"/>
  <c r="I53"/>
  <c r="H53"/>
  <c r="G53"/>
  <c r="F53"/>
  <c r="E53"/>
  <c r="D53"/>
  <c r="I52"/>
  <c r="M52" s="1"/>
  <c r="I51"/>
  <c r="M51" s="1"/>
  <c r="M50" s="1"/>
  <c r="L50"/>
  <c r="K50"/>
  <c r="J50"/>
  <c r="H50"/>
  <c r="G50"/>
  <c r="F50"/>
  <c r="E50"/>
  <c r="D50"/>
  <c r="I49"/>
  <c r="M49" s="1"/>
  <c r="I48"/>
  <c r="M48" s="1"/>
  <c r="M47" s="1"/>
  <c r="L47"/>
  <c r="K47"/>
  <c r="J47"/>
  <c r="I47"/>
  <c r="H47"/>
  <c r="G47"/>
  <c r="F47"/>
  <c r="E47"/>
  <c r="D47"/>
  <c r="I46"/>
  <c r="M46" s="1"/>
  <c r="I45"/>
  <c r="N45" s="1"/>
  <c r="I44"/>
  <c r="M44" s="1"/>
  <c r="I43"/>
  <c r="N43" s="1"/>
  <c r="I42"/>
  <c r="M42" s="1"/>
  <c r="L41"/>
  <c r="L34" s="1"/>
  <c r="K41"/>
  <c r="J41"/>
  <c r="J34" s="1"/>
  <c r="H41"/>
  <c r="H34" s="1"/>
  <c r="G41"/>
  <c r="F41"/>
  <c r="F34" s="1"/>
  <c r="E41"/>
  <c r="D41"/>
  <c r="D34" s="1"/>
  <c r="I40"/>
  <c r="M40"/>
  <c r="I39"/>
  <c r="M39"/>
  <c r="I38"/>
  <c r="M38" s="1"/>
  <c r="I37"/>
  <c r="M37" s="1"/>
  <c r="I36"/>
  <c r="M36" s="1"/>
  <c r="N36"/>
  <c r="I35"/>
  <c r="M35"/>
  <c r="K34"/>
  <c r="G34"/>
  <c r="E34"/>
  <c r="I33"/>
  <c r="M33" s="1"/>
  <c r="I32"/>
  <c r="M32" s="1"/>
  <c r="N32"/>
  <c r="I31"/>
  <c r="M31"/>
  <c r="L30"/>
  <c r="L29" s="1"/>
  <c r="L28" s="1"/>
  <c r="L27" s="1"/>
  <c r="K30"/>
  <c r="K29"/>
  <c r="K28" s="1"/>
  <c r="K27" s="1"/>
  <c r="J30"/>
  <c r="I30"/>
  <c r="N30" s="1"/>
  <c r="H30"/>
  <c r="H29" s="1"/>
  <c r="H28" s="1"/>
  <c r="H27" s="1"/>
  <c r="G30"/>
  <c r="G29"/>
  <c r="G28" s="1"/>
  <c r="G27" s="1"/>
  <c r="F30"/>
  <c r="E30"/>
  <c r="E29" s="1"/>
  <c r="E28" s="1"/>
  <c r="E27" s="1"/>
  <c r="D30"/>
  <c r="D29" s="1"/>
  <c r="J29"/>
  <c r="J28" s="1"/>
  <c r="J27" s="1"/>
  <c r="F29"/>
  <c r="I62" i="146"/>
  <c r="M62" s="1"/>
  <c r="N62"/>
  <c r="I61"/>
  <c r="M61"/>
  <c r="I60"/>
  <c r="M60" s="1"/>
  <c r="I59"/>
  <c r="M59" s="1"/>
  <c r="I58"/>
  <c r="M58" s="1"/>
  <c r="N58"/>
  <c r="L57"/>
  <c r="K57"/>
  <c r="J57"/>
  <c r="H57"/>
  <c r="G57"/>
  <c r="F57"/>
  <c r="E57"/>
  <c r="D57"/>
  <c r="I56"/>
  <c r="M56" s="1"/>
  <c r="I55"/>
  <c r="M55" s="1"/>
  <c r="I54"/>
  <c r="N54" s="1"/>
  <c r="L53"/>
  <c r="K53"/>
  <c r="J53"/>
  <c r="H53"/>
  <c r="G53"/>
  <c r="F53"/>
  <c r="E53"/>
  <c r="D53"/>
  <c r="I52"/>
  <c r="M52" s="1"/>
  <c r="N52"/>
  <c r="I51"/>
  <c r="M51"/>
  <c r="L50"/>
  <c r="K50"/>
  <c r="J50"/>
  <c r="I50"/>
  <c r="H50"/>
  <c r="G50"/>
  <c r="F50"/>
  <c r="E50"/>
  <c r="D50"/>
  <c r="I49"/>
  <c r="M49"/>
  <c r="I48"/>
  <c r="M48" s="1"/>
  <c r="L47"/>
  <c r="K47"/>
  <c r="J47"/>
  <c r="H47"/>
  <c r="G47"/>
  <c r="F47"/>
  <c r="E47"/>
  <c r="D47"/>
  <c r="I46"/>
  <c r="M46" s="1"/>
  <c r="N46"/>
  <c r="I45"/>
  <c r="M45"/>
  <c r="I44"/>
  <c r="M44" s="1"/>
  <c r="I43"/>
  <c r="M43" s="1"/>
  <c r="I42"/>
  <c r="M42" s="1"/>
  <c r="N42"/>
  <c r="L41"/>
  <c r="K41"/>
  <c r="K34" s="1"/>
  <c r="J41"/>
  <c r="H41"/>
  <c r="H34" s="1"/>
  <c r="G41"/>
  <c r="F41"/>
  <c r="F34" s="1"/>
  <c r="E41"/>
  <c r="D41"/>
  <c r="D34" s="1"/>
  <c r="I40"/>
  <c r="M40" s="1"/>
  <c r="I39"/>
  <c r="M39" s="1"/>
  <c r="I38"/>
  <c r="M38" s="1"/>
  <c r="N38"/>
  <c r="I37"/>
  <c r="M37"/>
  <c r="I36"/>
  <c r="M36" s="1"/>
  <c r="I35"/>
  <c r="M35" s="1"/>
  <c r="L34"/>
  <c r="J34"/>
  <c r="G34"/>
  <c r="E34"/>
  <c r="I33"/>
  <c r="M33" s="1"/>
  <c r="I32"/>
  <c r="N32" s="1"/>
  <c r="I31"/>
  <c r="M31" s="1"/>
  <c r="L30"/>
  <c r="K30"/>
  <c r="J30"/>
  <c r="H30"/>
  <c r="G30"/>
  <c r="G29" s="1"/>
  <c r="G28" s="1"/>
  <c r="G27" s="1"/>
  <c r="F30"/>
  <c r="E30"/>
  <c r="E29" s="1"/>
  <c r="E28" s="1"/>
  <c r="E27" s="1"/>
  <c r="D30"/>
  <c r="L29"/>
  <c r="L28" s="1"/>
  <c r="L27" s="1"/>
  <c r="K29"/>
  <c r="J29"/>
  <c r="J28" s="1"/>
  <c r="J27" s="1"/>
  <c r="H29"/>
  <c r="F29"/>
  <c r="D29"/>
  <c r="D28"/>
  <c r="D27"/>
  <c r="I62" i="147"/>
  <c r="N62"/>
  <c r="I61"/>
  <c r="M61"/>
  <c r="I60"/>
  <c r="N60"/>
  <c r="I59"/>
  <c r="M59"/>
  <c r="I58"/>
  <c r="N58"/>
  <c r="L57"/>
  <c r="K57"/>
  <c r="J57"/>
  <c r="I57"/>
  <c r="H57"/>
  <c r="G57"/>
  <c r="F57"/>
  <c r="E57"/>
  <c r="D57"/>
  <c r="I56"/>
  <c r="N56" s="1"/>
  <c r="I55"/>
  <c r="M55" s="1"/>
  <c r="I54"/>
  <c r="L53"/>
  <c r="K53"/>
  <c r="J53"/>
  <c r="H53"/>
  <c r="G53"/>
  <c r="F53"/>
  <c r="E53"/>
  <c r="D53"/>
  <c r="I52"/>
  <c r="I51"/>
  <c r="M51" s="1"/>
  <c r="L50"/>
  <c r="K50"/>
  <c r="J50"/>
  <c r="H50"/>
  <c r="G50"/>
  <c r="F50"/>
  <c r="E50"/>
  <c r="D50"/>
  <c r="I49"/>
  <c r="M49" s="1"/>
  <c r="I48"/>
  <c r="L47"/>
  <c r="K47"/>
  <c r="J47"/>
  <c r="H47"/>
  <c r="G47"/>
  <c r="F47"/>
  <c r="E47"/>
  <c r="D47"/>
  <c r="I46"/>
  <c r="N46"/>
  <c r="I45"/>
  <c r="M45"/>
  <c r="I44"/>
  <c r="N44"/>
  <c r="I43"/>
  <c r="M43"/>
  <c r="I42"/>
  <c r="N42"/>
  <c r="L41"/>
  <c r="K41"/>
  <c r="K34" s="1"/>
  <c r="J41"/>
  <c r="I41"/>
  <c r="H41"/>
  <c r="G41"/>
  <c r="G34" s="1"/>
  <c r="F41"/>
  <c r="E41"/>
  <c r="E34" s="1"/>
  <c r="D41"/>
  <c r="I40"/>
  <c r="N40" s="1"/>
  <c r="I39"/>
  <c r="M39" s="1"/>
  <c r="I38"/>
  <c r="N38" s="1"/>
  <c r="I37"/>
  <c r="M37" s="1"/>
  <c r="I36"/>
  <c r="N36" s="1"/>
  <c r="I35"/>
  <c r="M35" s="1"/>
  <c r="L34"/>
  <c r="J34"/>
  <c r="H34"/>
  <c r="F34"/>
  <c r="D34"/>
  <c r="I33"/>
  <c r="M33"/>
  <c r="I32"/>
  <c r="N32"/>
  <c r="I31"/>
  <c r="M31"/>
  <c r="L30"/>
  <c r="K30"/>
  <c r="J30"/>
  <c r="I30"/>
  <c r="N30" s="1"/>
  <c r="H30"/>
  <c r="H29" s="1"/>
  <c r="H28" s="1"/>
  <c r="H27" s="1"/>
  <c r="G30"/>
  <c r="F30"/>
  <c r="F29" s="1"/>
  <c r="F28" s="1"/>
  <c r="F27" s="1"/>
  <c r="E30"/>
  <c r="D30"/>
  <c r="D29" s="1"/>
  <c r="D28" s="1"/>
  <c r="D27" s="1"/>
  <c r="L29"/>
  <c r="K29"/>
  <c r="K28" s="1"/>
  <c r="K27" s="1"/>
  <c r="J29"/>
  <c r="I29"/>
  <c r="G29"/>
  <c r="G28" s="1"/>
  <c r="G27" s="1"/>
  <c r="E29"/>
  <c r="E28" s="1"/>
  <c r="E27" s="1"/>
  <c r="L28"/>
  <c r="L27" s="1"/>
  <c r="J28"/>
  <c r="J27" s="1"/>
  <c r="I62" i="148"/>
  <c r="N62" s="1"/>
  <c r="I61"/>
  <c r="M61" s="1"/>
  <c r="I60"/>
  <c r="N60" s="1"/>
  <c r="I59"/>
  <c r="M59" s="1"/>
  <c r="I58"/>
  <c r="N58" s="1"/>
  <c r="L57"/>
  <c r="K57"/>
  <c r="J57"/>
  <c r="H57"/>
  <c r="G57"/>
  <c r="F57"/>
  <c r="E57"/>
  <c r="D57"/>
  <c r="I56"/>
  <c r="N56"/>
  <c r="I55"/>
  <c r="M55"/>
  <c r="I54"/>
  <c r="N54"/>
  <c r="L53"/>
  <c r="K53"/>
  <c r="J53"/>
  <c r="I53"/>
  <c r="H53"/>
  <c r="G53"/>
  <c r="F53"/>
  <c r="E53"/>
  <c r="D53"/>
  <c r="I52"/>
  <c r="N52" s="1"/>
  <c r="I51"/>
  <c r="M51" s="1"/>
  <c r="L50"/>
  <c r="K50"/>
  <c r="J50"/>
  <c r="H50"/>
  <c r="G50"/>
  <c r="F50"/>
  <c r="E50"/>
  <c r="D50"/>
  <c r="I49"/>
  <c r="M49"/>
  <c r="I48"/>
  <c r="N48"/>
  <c r="L47"/>
  <c r="K47"/>
  <c r="J47"/>
  <c r="I47"/>
  <c r="H47"/>
  <c r="G47"/>
  <c r="F47"/>
  <c r="E47"/>
  <c r="D47"/>
  <c r="I46"/>
  <c r="N46" s="1"/>
  <c r="I45"/>
  <c r="M45" s="1"/>
  <c r="I44"/>
  <c r="N44" s="1"/>
  <c r="I43"/>
  <c r="M43" s="1"/>
  <c r="I42"/>
  <c r="N42" s="1"/>
  <c r="L41"/>
  <c r="L34" s="1"/>
  <c r="K41"/>
  <c r="J41"/>
  <c r="J34" s="1"/>
  <c r="H41"/>
  <c r="H34" s="1"/>
  <c r="G41"/>
  <c r="F41"/>
  <c r="F34" s="1"/>
  <c r="E41"/>
  <c r="D41"/>
  <c r="D34" s="1"/>
  <c r="I40"/>
  <c r="N40"/>
  <c r="I39"/>
  <c r="M39"/>
  <c r="I38"/>
  <c r="N38"/>
  <c r="I37"/>
  <c r="M37"/>
  <c r="I36"/>
  <c r="N36"/>
  <c r="I35"/>
  <c r="M35"/>
  <c r="K34"/>
  <c r="G34"/>
  <c r="E34"/>
  <c r="I33"/>
  <c r="M33" s="1"/>
  <c r="N33"/>
  <c r="I32"/>
  <c r="N32"/>
  <c r="I31"/>
  <c r="M31" s="1"/>
  <c r="L30"/>
  <c r="K30"/>
  <c r="J30"/>
  <c r="H30"/>
  <c r="G30"/>
  <c r="G29" s="1"/>
  <c r="G28" s="1"/>
  <c r="G27" s="1"/>
  <c r="F30"/>
  <c r="E30"/>
  <c r="E29" s="1"/>
  <c r="E28" s="1"/>
  <c r="E27" s="1"/>
  <c r="D30"/>
  <c r="L29"/>
  <c r="L28" s="1"/>
  <c r="L27" s="1"/>
  <c r="K29"/>
  <c r="J29"/>
  <c r="J28" s="1"/>
  <c r="J27" s="1"/>
  <c r="H29"/>
  <c r="F29"/>
  <c r="F28" s="1"/>
  <c r="F27" s="1"/>
  <c r="D29"/>
  <c r="K28"/>
  <c r="K27" s="1"/>
  <c r="I62" i="149"/>
  <c r="N62"/>
  <c r="I61"/>
  <c r="M61"/>
  <c r="I60"/>
  <c r="N60"/>
  <c r="I59"/>
  <c r="M59"/>
  <c r="I58"/>
  <c r="N58"/>
  <c r="L57"/>
  <c r="K57"/>
  <c r="J57"/>
  <c r="I57"/>
  <c r="H57"/>
  <c r="G57"/>
  <c r="F57"/>
  <c r="E57"/>
  <c r="D57"/>
  <c r="I56"/>
  <c r="N56" s="1"/>
  <c r="I55"/>
  <c r="M55" s="1"/>
  <c r="I54"/>
  <c r="N54" s="1"/>
  <c r="L53"/>
  <c r="K53"/>
  <c r="J53"/>
  <c r="H53"/>
  <c r="G53"/>
  <c r="F53"/>
  <c r="E53"/>
  <c r="D53"/>
  <c r="I52"/>
  <c r="N52"/>
  <c r="I51"/>
  <c r="M51" s="1"/>
  <c r="L50"/>
  <c r="K50"/>
  <c r="J50"/>
  <c r="I50"/>
  <c r="H50"/>
  <c r="G50"/>
  <c r="F50"/>
  <c r="E50"/>
  <c r="D50"/>
  <c r="I49"/>
  <c r="M49" s="1"/>
  <c r="N49"/>
  <c r="I48"/>
  <c r="N48"/>
  <c r="N47" s="1"/>
  <c r="L47"/>
  <c r="K47"/>
  <c r="J47"/>
  <c r="I47"/>
  <c r="H47"/>
  <c r="G47"/>
  <c r="F47"/>
  <c r="E47"/>
  <c r="D47"/>
  <c r="I46"/>
  <c r="N46"/>
  <c r="I45"/>
  <c r="M45"/>
  <c r="I44"/>
  <c r="N44"/>
  <c r="I43"/>
  <c r="M43"/>
  <c r="I42"/>
  <c r="N42"/>
  <c r="L41"/>
  <c r="K41"/>
  <c r="K34" s="1"/>
  <c r="J41"/>
  <c r="I41"/>
  <c r="H41"/>
  <c r="G41"/>
  <c r="G34" s="1"/>
  <c r="F41"/>
  <c r="E41"/>
  <c r="E34" s="1"/>
  <c r="D41"/>
  <c r="I40"/>
  <c r="N40" s="1"/>
  <c r="I39"/>
  <c r="M39" s="1"/>
  <c r="I38"/>
  <c r="N38" s="1"/>
  <c r="I37"/>
  <c r="M37" s="1"/>
  <c r="I36"/>
  <c r="N36" s="1"/>
  <c r="I35"/>
  <c r="M35" s="1"/>
  <c r="L34"/>
  <c r="J34"/>
  <c r="H34"/>
  <c r="F34"/>
  <c r="D34"/>
  <c r="I33"/>
  <c r="M33"/>
  <c r="I32"/>
  <c r="N32"/>
  <c r="I31"/>
  <c r="M31"/>
  <c r="L30"/>
  <c r="K30"/>
  <c r="J30"/>
  <c r="I30"/>
  <c r="N30" s="1"/>
  <c r="H30"/>
  <c r="H29" s="1"/>
  <c r="H28" s="1"/>
  <c r="H27" s="1"/>
  <c r="G30"/>
  <c r="F30"/>
  <c r="F29" s="1"/>
  <c r="F28" s="1"/>
  <c r="F27" s="1"/>
  <c r="E30"/>
  <c r="D30"/>
  <c r="D29" s="1"/>
  <c r="D28" s="1"/>
  <c r="D27" s="1"/>
  <c r="L29"/>
  <c r="K29"/>
  <c r="J29"/>
  <c r="I29"/>
  <c r="G29"/>
  <c r="G28" s="1"/>
  <c r="G27" s="1"/>
  <c r="E29"/>
  <c r="L28"/>
  <c r="L27" s="1"/>
  <c r="J28"/>
  <c r="J27" s="1"/>
  <c r="I62" i="150"/>
  <c r="N62" s="1"/>
  <c r="I61"/>
  <c r="M61" s="1"/>
  <c r="I60"/>
  <c r="N60" s="1"/>
  <c r="I59"/>
  <c r="M59" s="1"/>
  <c r="I58"/>
  <c r="N58" s="1"/>
  <c r="L57"/>
  <c r="K57"/>
  <c r="J57"/>
  <c r="H57"/>
  <c r="G57"/>
  <c r="F57"/>
  <c r="E57"/>
  <c r="D57"/>
  <c r="I56"/>
  <c r="N56"/>
  <c r="I55"/>
  <c r="M55"/>
  <c r="I54"/>
  <c r="N54"/>
  <c r="L53"/>
  <c r="K53"/>
  <c r="J53"/>
  <c r="I53"/>
  <c r="H53"/>
  <c r="G53"/>
  <c r="F53"/>
  <c r="E53"/>
  <c r="D53"/>
  <c r="I52"/>
  <c r="N52" s="1"/>
  <c r="I51"/>
  <c r="M51" s="1"/>
  <c r="L50"/>
  <c r="K50"/>
  <c r="J50"/>
  <c r="H50"/>
  <c r="G50"/>
  <c r="F50"/>
  <c r="E50"/>
  <c r="D50"/>
  <c r="I49"/>
  <c r="M49"/>
  <c r="I48"/>
  <c r="N48"/>
  <c r="L47"/>
  <c r="K47"/>
  <c r="J47"/>
  <c r="I47"/>
  <c r="H47"/>
  <c r="G47"/>
  <c r="F47"/>
  <c r="E47"/>
  <c r="D47"/>
  <c r="I46"/>
  <c r="N46" s="1"/>
  <c r="I45"/>
  <c r="M45" s="1"/>
  <c r="I44"/>
  <c r="N44" s="1"/>
  <c r="I43"/>
  <c r="M43" s="1"/>
  <c r="I42"/>
  <c r="N42" s="1"/>
  <c r="L41"/>
  <c r="L34" s="1"/>
  <c r="K41"/>
  <c r="J41"/>
  <c r="J34" s="1"/>
  <c r="H41"/>
  <c r="H34" s="1"/>
  <c r="G41"/>
  <c r="F41"/>
  <c r="F34" s="1"/>
  <c r="E41"/>
  <c r="D41"/>
  <c r="D34" s="1"/>
  <c r="I40"/>
  <c r="N40"/>
  <c r="I39"/>
  <c r="M39"/>
  <c r="I38"/>
  <c r="N38"/>
  <c r="I37"/>
  <c r="M37"/>
  <c r="I36"/>
  <c r="N36"/>
  <c r="I35"/>
  <c r="M35"/>
  <c r="K34"/>
  <c r="G34"/>
  <c r="E34"/>
  <c r="I33"/>
  <c r="M33" s="1"/>
  <c r="N33"/>
  <c r="I32"/>
  <c r="N32"/>
  <c r="I31"/>
  <c r="M31"/>
  <c r="L30"/>
  <c r="K30"/>
  <c r="J30"/>
  <c r="I30"/>
  <c r="N30" s="1"/>
  <c r="N29" s="1"/>
  <c r="H30"/>
  <c r="H29" s="1"/>
  <c r="H28" s="1"/>
  <c r="H27" s="1"/>
  <c r="G30"/>
  <c r="F30"/>
  <c r="F29" s="1"/>
  <c r="F28" s="1"/>
  <c r="F27" s="1"/>
  <c r="E30"/>
  <c r="D30"/>
  <c r="D29" s="1"/>
  <c r="D28" s="1"/>
  <c r="D27" s="1"/>
  <c r="L29"/>
  <c r="K29"/>
  <c r="K28" s="1"/>
  <c r="K27" s="1"/>
  <c r="J29"/>
  <c r="I29"/>
  <c r="G29"/>
  <c r="G28" s="1"/>
  <c r="G27" s="1"/>
  <c r="E29"/>
  <c r="E28" s="1"/>
  <c r="E27" s="1"/>
  <c r="I62" i="151"/>
  <c r="N62" s="1"/>
  <c r="I61"/>
  <c r="M61" s="1"/>
  <c r="I60"/>
  <c r="N60" s="1"/>
  <c r="I59"/>
  <c r="M59" s="1"/>
  <c r="I58"/>
  <c r="N58" s="1"/>
  <c r="L57"/>
  <c r="K57"/>
  <c r="J57"/>
  <c r="H57"/>
  <c r="G57"/>
  <c r="F57"/>
  <c r="E57"/>
  <c r="D57"/>
  <c r="I56"/>
  <c r="N56"/>
  <c r="I55"/>
  <c r="M55"/>
  <c r="I54"/>
  <c r="N54"/>
  <c r="L53"/>
  <c r="K53"/>
  <c r="J53"/>
  <c r="I53"/>
  <c r="H53"/>
  <c r="G53"/>
  <c r="F53"/>
  <c r="E53"/>
  <c r="D53"/>
  <c r="I52"/>
  <c r="N52" s="1"/>
  <c r="I51"/>
  <c r="M51" s="1"/>
  <c r="L50"/>
  <c r="K50"/>
  <c r="J50"/>
  <c r="H50"/>
  <c r="G50"/>
  <c r="F50"/>
  <c r="E50"/>
  <c r="D50"/>
  <c r="I49"/>
  <c r="M49"/>
  <c r="I48"/>
  <c r="M48" s="1"/>
  <c r="M47" s="1"/>
  <c r="N48"/>
  <c r="L47"/>
  <c r="K47"/>
  <c r="J47"/>
  <c r="I47"/>
  <c r="H47"/>
  <c r="G47"/>
  <c r="F47"/>
  <c r="E47"/>
  <c r="D47"/>
  <c r="I46"/>
  <c r="N46" s="1"/>
  <c r="I45"/>
  <c r="M45" s="1"/>
  <c r="I44"/>
  <c r="N44" s="1"/>
  <c r="I43"/>
  <c r="M43" s="1"/>
  <c r="I42"/>
  <c r="N42" s="1"/>
  <c r="L41"/>
  <c r="L34" s="1"/>
  <c r="K41"/>
  <c r="J41"/>
  <c r="J34" s="1"/>
  <c r="H41"/>
  <c r="H34" s="1"/>
  <c r="G41"/>
  <c r="F41"/>
  <c r="F34" s="1"/>
  <c r="E41"/>
  <c r="D41"/>
  <c r="D34" s="1"/>
  <c r="I40"/>
  <c r="N40"/>
  <c r="I39"/>
  <c r="M39"/>
  <c r="I38"/>
  <c r="N38"/>
  <c r="I37"/>
  <c r="M37"/>
  <c r="I36"/>
  <c r="N36"/>
  <c r="I35"/>
  <c r="M35"/>
  <c r="K34"/>
  <c r="G34"/>
  <c r="E34"/>
  <c r="I33"/>
  <c r="M33" s="1"/>
  <c r="I32"/>
  <c r="N32" s="1"/>
  <c r="I31"/>
  <c r="M31" s="1"/>
  <c r="L30"/>
  <c r="K30"/>
  <c r="J30"/>
  <c r="H30"/>
  <c r="G30"/>
  <c r="G29" s="1"/>
  <c r="G28" s="1"/>
  <c r="G27" s="1"/>
  <c r="F30"/>
  <c r="E30"/>
  <c r="E29" s="1"/>
  <c r="E28" s="1"/>
  <c r="E27" s="1"/>
  <c r="D30"/>
  <c r="L29"/>
  <c r="L28" s="1"/>
  <c r="L27" s="1"/>
  <c r="K29"/>
  <c r="J29"/>
  <c r="J28" s="1"/>
  <c r="J27" s="1"/>
  <c r="H29"/>
  <c r="H28" s="1"/>
  <c r="H27" s="1"/>
  <c r="F29"/>
  <c r="F28" s="1"/>
  <c r="F27" s="1"/>
  <c r="D29"/>
  <c r="D28" s="1"/>
  <c r="D27" s="1"/>
  <c r="K28"/>
  <c r="K27" s="1"/>
  <c r="I62" i="152"/>
  <c r="N62"/>
  <c r="I61"/>
  <c r="M61"/>
  <c r="I60"/>
  <c r="N60"/>
  <c r="I59"/>
  <c r="M59"/>
  <c r="I58"/>
  <c r="N58"/>
  <c r="L57"/>
  <c r="K57"/>
  <c r="J57"/>
  <c r="I57"/>
  <c r="H57"/>
  <c r="G57"/>
  <c r="F57"/>
  <c r="E57"/>
  <c r="D57"/>
  <c r="I56"/>
  <c r="N56" s="1"/>
  <c r="I55"/>
  <c r="M55" s="1"/>
  <c r="I54"/>
  <c r="N54" s="1"/>
  <c r="L53"/>
  <c r="K53"/>
  <c r="J53"/>
  <c r="H53"/>
  <c r="G53"/>
  <c r="F53"/>
  <c r="E53"/>
  <c r="D53"/>
  <c r="I52"/>
  <c r="N52"/>
  <c r="I51"/>
  <c r="M51" s="1"/>
  <c r="L50"/>
  <c r="K50"/>
  <c r="J50"/>
  <c r="H50"/>
  <c r="G50"/>
  <c r="F50"/>
  <c r="E50"/>
  <c r="D50"/>
  <c r="I49"/>
  <c r="M49" s="1"/>
  <c r="I48"/>
  <c r="N48" s="1"/>
  <c r="L47"/>
  <c r="K47"/>
  <c r="J47"/>
  <c r="H47"/>
  <c r="G47"/>
  <c r="F47"/>
  <c r="E47"/>
  <c r="D47"/>
  <c r="I46"/>
  <c r="N46"/>
  <c r="I45"/>
  <c r="M45" s="1"/>
  <c r="I44"/>
  <c r="N44" s="1"/>
  <c r="I43"/>
  <c r="M43" s="1"/>
  <c r="N43"/>
  <c r="I42"/>
  <c r="N42"/>
  <c r="L41"/>
  <c r="K41"/>
  <c r="J41"/>
  <c r="I41"/>
  <c r="H41"/>
  <c r="G41"/>
  <c r="G34" s="1"/>
  <c r="F41"/>
  <c r="E41"/>
  <c r="E34" s="1"/>
  <c r="D41"/>
  <c r="I40"/>
  <c r="N40" s="1"/>
  <c r="I39"/>
  <c r="M39" s="1"/>
  <c r="N39"/>
  <c r="I38"/>
  <c r="N38"/>
  <c r="I37"/>
  <c r="M37" s="1"/>
  <c r="I36"/>
  <c r="N36" s="1"/>
  <c r="I35"/>
  <c r="M35" s="1"/>
  <c r="N35"/>
  <c r="K34"/>
  <c r="H34"/>
  <c r="F34"/>
  <c r="D34"/>
  <c r="I33"/>
  <c r="M33" s="1"/>
  <c r="I32"/>
  <c r="N32" s="1"/>
  <c r="I31"/>
  <c r="M31" s="1"/>
  <c r="N31"/>
  <c r="L30"/>
  <c r="L29"/>
  <c r="K30"/>
  <c r="J30"/>
  <c r="J29" s="1"/>
  <c r="H30"/>
  <c r="H29" s="1"/>
  <c r="H28" s="1"/>
  <c r="H27" s="1"/>
  <c r="G30"/>
  <c r="G29" s="1"/>
  <c r="F30"/>
  <c r="F29"/>
  <c r="F28" s="1"/>
  <c r="F27" s="1"/>
  <c r="E30"/>
  <c r="D30"/>
  <c r="D29" s="1"/>
  <c r="D28" s="1"/>
  <c r="D27" s="1"/>
  <c r="K29"/>
  <c r="K28" s="1"/>
  <c r="K27" s="1"/>
  <c r="E29"/>
  <c r="I62" i="153"/>
  <c r="N62"/>
  <c r="I61"/>
  <c r="M61" s="1"/>
  <c r="I60"/>
  <c r="N60" s="1"/>
  <c r="I59"/>
  <c r="M59" s="1"/>
  <c r="N59"/>
  <c r="I58"/>
  <c r="N58"/>
  <c r="N57" s="1"/>
  <c r="L57"/>
  <c r="K57"/>
  <c r="J57"/>
  <c r="H57"/>
  <c r="G57"/>
  <c r="F57"/>
  <c r="E57"/>
  <c r="D57"/>
  <c r="I56"/>
  <c r="N56"/>
  <c r="I55"/>
  <c r="M55" s="1"/>
  <c r="I54"/>
  <c r="N54" s="1"/>
  <c r="L53"/>
  <c r="K53"/>
  <c r="J53"/>
  <c r="H53"/>
  <c r="G53"/>
  <c r="F53"/>
  <c r="E53"/>
  <c r="D53"/>
  <c r="I52"/>
  <c r="N52"/>
  <c r="I51"/>
  <c r="M51"/>
  <c r="L50"/>
  <c r="K50"/>
  <c r="J50"/>
  <c r="I50"/>
  <c r="H50"/>
  <c r="G50"/>
  <c r="F50"/>
  <c r="E50"/>
  <c r="D50"/>
  <c r="I49"/>
  <c r="M49" s="1"/>
  <c r="I48"/>
  <c r="N48" s="1"/>
  <c r="L47"/>
  <c r="K47"/>
  <c r="J47"/>
  <c r="H47"/>
  <c r="G47"/>
  <c r="F47"/>
  <c r="E47"/>
  <c r="D47"/>
  <c r="I46"/>
  <c r="N46"/>
  <c r="I45"/>
  <c r="M45"/>
  <c r="I44"/>
  <c r="N44"/>
  <c r="I43"/>
  <c r="M43"/>
  <c r="I42"/>
  <c r="N42"/>
  <c r="L41"/>
  <c r="K41"/>
  <c r="J41"/>
  <c r="I41"/>
  <c r="H41"/>
  <c r="G41"/>
  <c r="F41"/>
  <c r="E41"/>
  <c r="D41"/>
  <c r="I40"/>
  <c r="N40" s="1"/>
  <c r="I39"/>
  <c r="M39" s="1"/>
  <c r="I38"/>
  <c r="N38" s="1"/>
  <c r="I37"/>
  <c r="M37" s="1"/>
  <c r="I36"/>
  <c r="N36" s="1"/>
  <c r="I35"/>
  <c r="M35" s="1"/>
  <c r="L34"/>
  <c r="K34"/>
  <c r="J34"/>
  <c r="H34"/>
  <c r="G34"/>
  <c r="F34"/>
  <c r="E34"/>
  <c r="D34"/>
  <c r="I33"/>
  <c r="M33" s="1"/>
  <c r="I32"/>
  <c r="N32" s="1"/>
  <c r="I31"/>
  <c r="M31" s="1"/>
  <c r="L30"/>
  <c r="K30"/>
  <c r="J30"/>
  <c r="H30"/>
  <c r="G30"/>
  <c r="G29" s="1"/>
  <c r="G28" s="1"/>
  <c r="G27" s="1"/>
  <c r="F30"/>
  <c r="E30"/>
  <c r="E29" s="1"/>
  <c r="E28" s="1"/>
  <c r="E27" s="1"/>
  <c r="D30"/>
  <c r="L29"/>
  <c r="L28" s="1"/>
  <c r="L27" s="1"/>
  <c r="K29"/>
  <c r="J29"/>
  <c r="J28" s="1"/>
  <c r="J27" s="1"/>
  <c r="H29"/>
  <c r="F29"/>
  <c r="D29"/>
  <c r="K28"/>
  <c r="H28"/>
  <c r="H27" s="1"/>
  <c r="F28"/>
  <c r="F27" s="1"/>
  <c r="D28"/>
  <c r="D27" s="1"/>
  <c r="K27"/>
  <c r="I62" i="154"/>
  <c r="N62" s="1"/>
  <c r="I61"/>
  <c r="M61" s="1"/>
  <c r="I60"/>
  <c r="N60" s="1"/>
  <c r="I59"/>
  <c r="M59" s="1"/>
  <c r="I58"/>
  <c r="N58" s="1"/>
  <c r="L57"/>
  <c r="K57"/>
  <c r="J57"/>
  <c r="H57"/>
  <c r="G57"/>
  <c r="F57"/>
  <c r="E57"/>
  <c r="D57"/>
  <c r="I56"/>
  <c r="N56"/>
  <c r="I55"/>
  <c r="M55"/>
  <c r="I54"/>
  <c r="N54"/>
  <c r="L53"/>
  <c r="K53"/>
  <c r="J53"/>
  <c r="I53"/>
  <c r="H53"/>
  <c r="G53"/>
  <c r="F53"/>
  <c r="E53"/>
  <c r="D53"/>
  <c r="I52"/>
  <c r="N52" s="1"/>
  <c r="I51"/>
  <c r="M51" s="1"/>
  <c r="N51"/>
  <c r="N50" s="1"/>
  <c r="L50"/>
  <c r="K50"/>
  <c r="J50"/>
  <c r="H50"/>
  <c r="G50"/>
  <c r="F50"/>
  <c r="E50"/>
  <c r="D50"/>
  <c r="I49"/>
  <c r="M49"/>
  <c r="I48"/>
  <c r="N48"/>
  <c r="L47"/>
  <c r="K47"/>
  <c r="J47"/>
  <c r="I47"/>
  <c r="H47"/>
  <c r="G47"/>
  <c r="F47"/>
  <c r="E47"/>
  <c r="D47"/>
  <c r="I46"/>
  <c r="N46" s="1"/>
  <c r="I45"/>
  <c r="M45" s="1"/>
  <c r="I44"/>
  <c r="N44" s="1"/>
  <c r="I43"/>
  <c r="N43" s="1"/>
  <c r="I42"/>
  <c r="M42" s="1"/>
  <c r="N42"/>
  <c r="L41"/>
  <c r="L34"/>
  <c r="K41"/>
  <c r="J41"/>
  <c r="J34" s="1"/>
  <c r="H41"/>
  <c r="H34" s="1"/>
  <c r="G41"/>
  <c r="F41"/>
  <c r="F34"/>
  <c r="E41"/>
  <c r="D41"/>
  <c r="D34" s="1"/>
  <c r="I40"/>
  <c r="M40" s="1"/>
  <c r="N40"/>
  <c r="I39"/>
  <c r="N39"/>
  <c r="I38"/>
  <c r="M38" s="1"/>
  <c r="I37"/>
  <c r="N37" s="1"/>
  <c r="I36"/>
  <c r="M36" s="1"/>
  <c r="N36"/>
  <c r="I35"/>
  <c r="N35"/>
  <c r="K34"/>
  <c r="G34"/>
  <c r="E34"/>
  <c r="I33"/>
  <c r="N33" s="1"/>
  <c r="I32"/>
  <c r="M32" s="1"/>
  <c r="N32"/>
  <c r="I31"/>
  <c r="N31"/>
  <c r="L30"/>
  <c r="K30"/>
  <c r="K29" s="1"/>
  <c r="K28" s="1"/>
  <c r="K27" s="1"/>
  <c r="J30"/>
  <c r="I30"/>
  <c r="N30" s="1"/>
  <c r="H30"/>
  <c r="G30"/>
  <c r="G29"/>
  <c r="G28" s="1"/>
  <c r="G27" s="1"/>
  <c r="F30"/>
  <c r="E30"/>
  <c r="E29" s="1"/>
  <c r="E28" s="1"/>
  <c r="E27" s="1"/>
  <c r="D30"/>
  <c r="L29"/>
  <c r="L28"/>
  <c r="L27" s="1"/>
  <c r="J29"/>
  <c r="J28" s="1"/>
  <c r="J27" s="1"/>
  <c r="H29"/>
  <c r="F29"/>
  <c r="F28" s="1"/>
  <c r="F27" s="1"/>
  <c r="D29"/>
  <c r="I62" i="155"/>
  <c r="M62" s="1"/>
  <c r="N62"/>
  <c r="I61"/>
  <c r="N61"/>
  <c r="I60"/>
  <c r="M60" s="1"/>
  <c r="I59"/>
  <c r="N59" s="1"/>
  <c r="I58"/>
  <c r="M58" s="1"/>
  <c r="N58"/>
  <c r="L57"/>
  <c r="K57"/>
  <c r="J57"/>
  <c r="H57"/>
  <c r="G57"/>
  <c r="F57"/>
  <c r="E57"/>
  <c r="D57"/>
  <c r="I56"/>
  <c r="M56" s="1"/>
  <c r="N56"/>
  <c r="I55"/>
  <c r="N55"/>
  <c r="I54"/>
  <c r="M54" s="1"/>
  <c r="L53"/>
  <c r="K53"/>
  <c r="J53"/>
  <c r="H53"/>
  <c r="G53"/>
  <c r="F53"/>
  <c r="E53"/>
  <c r="D53"/>
  <c r="I52"/>
  <c r="M52" s="1"/>
  <c r="N52"/>
  <c r="I51"/>
  <c r="N51"/>
  <c r="N50"/>
  <c r="L50"/>
  <c r="K50"/>
  <c r="J50"/>
  <c r="I50"/>
  <c r="H50"/>
  <c r="G50"/>
  <c r="F50"/>
  <c r="E50"/>
  <c r="D50"/>
  <c r="I49"/>
  <c r="N49" s="1"/>
  <c r="I48"/>
  <c r="M48" s="1"/>
  <c r="L47"/>
  <c r="K47"/>
  <c r="J47"/>
  <c r="H47"/>
  <c r="G47"/>
  <c r="F47"/>
  <c r="E47"/>
  <c r="D47"/>
  <c r="I46"/>
  <c r="M46" s="1"/>
  <c r="I45"/>
  <c r="N45" s="1"/>
  <c r="I44"/>
  <c r="M44" s="1"/>
  <c r="N44"/>
  <c r="I43"/>
  <c r="N43"/>
  <c r="I42"/>
  <c r="M42" s="1"/>
  <c r="L41"/>
  <c r="K41"/>
  <c r="J41"/>
  <c r="H41"/>
  <c r="G41"/>
  <c r="F41"/>
  <c r="E41"/>
  <c r="D41"/>
  <c r="I40"/>
  <c r="M40" s="1"/>
  <c r="I39"/>
  <c r="N39" s="1"/>
  <c r="I38"/>
  <c r="M38" s="1"/>
  <c r="N38"/>
  <c r="I37"/>
  <c r="N37"/>
  <c r="I36"/>
  <c r="M36" s="1"/>
  <c r="I35"/>
  <c r="N35" s="1"/>
  <c r="L34"/>
  <c r="K34"/>
  <c r="J34"/>
  <c r="H34"/>
  <c r="G34"/>
  <c r="F34"/>
  <c r="E34"/>
  <c r="D34"/>
  <c r="I33"/>
  <c r="N33" s="1"/>
  <c r="I32"/>
  <c r="M32" s="1"/>
  <c r="N32"/>
  <c r="I31"/>
  <c r="N31"/>
  <c r="L30"/>
  <c r="K30"/>
  <c r="K29" s="1"/>
  <c r="K28" s="1"/>
  <c r="K27" s="1"/>
  <c r="J30"/>
  <c r="I30"/>
  <c r="N30"/>
  <c r="H30"/>
  <c r="G30"/>
  <c r="G29" s="1"/>
  <c r="G28" s="1"/>
  <c r="G27" s="1"/>
  <c r="F30"/>
  <c r="E30"/>
  <c r="E29"/>
  <c r="E28" s="1"/>
  <c r="E27" s="1"/>
  <c r="D30"/>
  <c r="L29"/>
  <c r="L28" s="1"/>
  <c r="L27" s="1"/>
  <c r="J29"/>
  <c r="J28"/>
  <c r="J27" s="1"/>
  <c r="H29"/>
  <c r="H28" s="1"/>
  <c r="H27" s="1"/>
  <c r="F29"/>
  <c r="F28"/>
  <c r="F27" s="1"/>
  <c r="D29"/>
  <c r="D28" s="1"/>
  <c r="D27" s="1"/>
  <c r="I62" i="156"/>
  <c r="M62" s="1"/>
  <c r="I61"/>
  <c r="N61" s="1"/>
  <c r="I60"/>
  <c r="M60" s="1"/>
  <c r="N60"/>
  <c r="I59"/>
  <c r="N59"/>
  <c r="I58"/>
  <c r="M58" s="1"/>
  <c r="L57"/>
  <c r="K57"/>
  <c r="J57"/>
  <c r="I57"/>
  <c r="H57"/>
  <c r="G57"/>
  <c r="F57"/>
  <c r="E57"/>
  <c r="D57"/>
  <c r="I56"/>
  <c r="M56" s="1"/>
  <c r="I55"/>
  <c r="N55" s="1"/>
  <c r="I54"/>
  <c r="M54" s="1"/>
  <c r="L53"/>
  <c r="K53"/>
  <c r="J53"/>
  <c r="H53"/>
  <c r="G53"/>
  <c r="F53"/>
  <c r="E53"/>
  <c r="D53"/>
  <c r="I52"/>
  <c r="M52"/>
  <c r="I51"/>
  <c r="N51"/>
  <c r="L50"/>
  <c r="K50"/>
  <c r="J50"/>
  <c r="I50"/>
  <c r="H50"/>
  <c r="G50"/>
  <c r="F50"/>
  <c r="E50"/>
  <c r="D50"/>
  <c r="I49"/>
  <c r="N49" s="1"/>
  <c r="I48"/>
  <c r="M48" s="1"/>
  <c r="L47"/>
  <c r="K47"/>
  <c r="J47"/>
  <c r="H47"/>
  <c r="G47"/>
  <c r="F47"/>
  <c r="E47"/>
  <c r="D47"/>
  <c r="I46"/>
  <c r="M46"/>
  <c r="I45"/>
  <c r="N45"/>
  <c r="I44"/>
  <c r="M44"/>
  <c r="I43"/>
  <c r="N43"/>
  <c r="I42"/>
  <c r="M42"/>
  <c r="L41"/>
  <c r="K41"/>
  <c r="J41"/>
  <c r="I41"/>
  <c r="H41"/>
  <c r="G41"/>
  <c r="F41"/>
  <c r="E41"/>
  <c r="D41"/>
  <c r="I40"/>
  <c r="M40" s="1"/>
  <c r="I39"/>
  <c r="N39" s="1"/>
  <c r="I38"/>
  <c r="M38" s="1"/>
  <c r="I37"/>
  <c r="N37" s="1"/>
  <c r="I36"/>
  <c r="M36" s="1"/>
  <c r="I35"/>
  <c r="N35" s="1"/>
  <c r="L34"/>
  <c r="K34"/>
  <c r="J34"/>
  <c r="H34"/>
  <c r="G34"/>
  <c r="F34"/>
  <c r="E34"/>
  <c r="D34"/>
  <c r="I33"/>
  <c r="M33" s="1"/>
  <c r="I32"/>
  <c r="M32" s="1"/>
  <c r="I31"/>
  <c r="M31" s="1"/>
  <c r="N31"/>
  <c r="L30"/>
  <c r="K30"/>
  <c r="J30"/>
  <c r="I30"/>
  <c r="N30" s="1"/>
  <c r="H30"/>
  <c r="H29" s="1"/>
  <c r="H28" s="1"/>
  <c r="H27" s="1"/>
  <c r="G30"/>
  <c r="F30"/>
  <c r="E30"/>
  <c r="D30"/>
  <c r="L29"/>
  <c r="K29"/>
  <c r="J29"/>
  <c r="I29"/>
  <c r="G29"/>
  <c r="F29"/>
  <c r="E29"/>
  <c r="D29"/>
  <c r="L28"/>
  <c r="K28"/>
  <c r="J28"/>
  <c r="G28"/>
  <c r="F28"/>
  <c r="E28"/>
  <c r="D28"/>
  <c r="L27"/>
  <c r="K27"/>
  <c r="J27"/>
  <c r="G27"/>
  <c r="F27"/>
  <c r="E27"/>
  <c r="D27"/>
  <c r="I62" i="157"/>
  <c r="M62" s="1"/>
  <c r="I61"/>
  <c r="M61" s="1"/>
  <c r="N61"/>
  <c r="I60"/>
  <c r="M60"/>
  <c r="I59"/>
  <c r="N59"/>
  <c r="I58"/>
  <c r="M58" s="1"/>
  <c r="L57"/>
  <c r="K57"/>
  <c r="J57"/>
  <c r="I57"/>
  <c r="H57"/>
  <c r="G57"/>
  <c r="F57"/>
  <c r="E57"/>
  <c r="D57"/>
  <c r="I56"/>
  <c r="M56" s="1"/>
  <c r="I55"/>
  <c r="N55" s="1"/>
  <c r="I54"/>
  <c r="M54" s="1"/>
  <c r="L53"/>
  <c r="K53"/>
  <c r="J53"/>
  <c r="I53"/>
  <c r="H53"/>
  <c r="G53"/>
  <c r="F53"/>
  <c r="E53"/>
  <c r="D53"/>
  <c r="I52"/>
  <c r="M52" s="1"/>
  <c r="I51"/>
  <c r="N51" s="1"/>
  <c r="L50"/>
  <c r="K50"/>
  <c r="J50"/>
  <c r="I50"/>
  <c r="H50"/>
  <c r="G50"/>
  <c r="F50"/>
  <c r="E50"/>
  <c r="D50"/>
  <c r="I49"/>
  <c r="N49" s="1"/>
  <c r="I48"/>
  <c r="M48" s="1"/>
  <c r="L47"/>
  <c r="K47"/>
  <c r="J47"/>
  <c r="I47"/>
  <c r="H47"/>
  <c r="G47"/>
  <c r="F47"/>
  <c r="E47"/>
  <c r="D47"/>
  <c r="I46"/>
  <c r="M46"/>
  <c r="I45"/>
  <c r="N45"/>
  <c r="I44"/>
  <c r="M44"/>
  <c r="I43"/>
  <c r="N43"/>
  <c r="I42"/>
  <c r="M42" s="1"/>
  <c r="L41"/>
  <c r="K41"/>
  <c r="J41"/>
  <c r="I41"/>
  <c r="H41"/>
  <c r="G41"/>
  <c r="F41"/>
  <c r="E41"/>
  <c r="D41"/>
  <c r="I40"/>
  <c r="M40" s="1"/>
  <c r="I39"/>
  <c r="N39" s="1"/>
  <c r="I38"/>
  <c r="M38" s="1"/>
  <c r="I37"/>
  <c r="N37" s="1"/>
  <c r="I36"/>
  <c r="M36" s="1"/>
  <c r="I35"/>
  <c r="M35" s="1"/>
  <c r="N35"/>
  <c r="L34"/>
  <c r="K34"/>
  <c r="J34"/>
  <c r="I34"/>
  <c r="H34"/>
  <c r="G34"/>
  <c r="F34"/>
  <c r="E34"/>
  <c r="D34"/>
  <c r="I33"/>
  <c r="M33" s="1"/>
  <c r="I32"/>
  <c r="M32" s="1"/>
  <c r="I31"/>
  <c r="M31" s="1"/>
  <c r="M30" s="1"/>
  <c r="M29" s="1"/>
  <c r="N31"/>
  <c r="L30"/>
  <c r="K30"/>
  <c r="J30"/>
  <c r="I30"/>
  <c r="N30" s="1"/>
  <c r="H30"/>
  <c r="G30"/>
  <c r="F30"/>
  <c r="E30"/>
  <c r="D30"/>
  <c r="L29"/>
  <c r="K29"/>
  <c r="J29"/>
  <c r="I29"/>
  <c r="H29"/>
  <c r="G29"/>
  <c r="F29"/>
  <c r="E29"/>
  <c r="D29"/>
  <c r="L28"/>
  <c r="K28"/>
  <c r="J28"/>
  <c r="I28"/>
  <c r="N28"/>
  <c r="H28"/>
  <c r="G28"/>
  <c r="F28"/>
  <c r="E28"/>
  <c r="D28"/>
  <c r="L27"/>
  <c r="K27"/>
  <c r="J27"/>
  <c r="I27"/>
  <c r="H27"/>
  <c r="G27"/>
  <c r="F27"/>
  <c r="E27"/>
  <c r="D27"/>
  <c r="I62" i="158"/>
  <c r="M62" s="1"/>
  <c r="I61"/>
  <c r="N61" s="1"/>
  <c r="I60"/>
  <c r="M60" s="1"/>
  <c r="I59"/>
  <c r="N59" s="1"/>
  <c r="I58"/>
  <c r="M58" s="1"/>
  <c r="L57"/>
  <c r="K57"/>
  <c r="J57"/>
  <c r="I57"/>
  <c r="H57"/>
  <c r="G57"/>
  <c r="F57"/>
  <c r="E57"/>
  <c r="D57"/>
  <c r="I56"/>
  <c r="M56"/>
  <c r="I55"/>
  <c r="N55"/>
  <c r="I54"/>
  <c r="M54"/>
  <c r="L53"/>
  <c r="K53"/>
  <c r="J53"/>
  <c r="I53"/>
  <c r="H53"/>
  <c r="G53"/>
  <c r="F53"/>
  <c r="E53"/>
  <c r="D53"/>
  <c r="I52"/>
  <c r="M52" s="1"/>
  <c r="I51"/>
  <c r="N51" s="1"/>
  <c r="L50"/>
  <c r="K50"/>
  <c r="J50"/>
  <c r="I50"/>
  <c r="H50"/>
  <c r="G50"/>
  <c r="F50"/>
  <c r="E50"/>
  <c r="D50"/>
  <c r="I49"/>
  <c r="N49"/>
  <c r="I48"/>
  <c r="M48" s="1"/>
  <c r="L47"/>
  <c r="K47"/>
  <c r="J47"/>
  <c r="I47"/>
  <c r="H47"/>
  <c r="G47"/>
  <c r="F47"/>
  <c r="E47"/>
  <c r="D47"/>
  <c r="I46"/>
  <c r="M46" s="1"/>
  <c r="I45"/>
  <c r="M45" s="1"/>
  <c r="N45"/>
  <c r="I44"/>
  <c r="M44"/>
  <c r="I43"/>
  <c r="M43" s="1"/>
  <c r="I42"/>
  <c r="M42" s="1"/>
  <c r="L41"/>
  <c r="K41"/>
  <c r="J41"/>
  <c r="I41"/>
  <c r="H41"/>
  <c r="G41"/>
  <c r="F41"/>
  <c r="E41"/>
  <c r="D41"/>
  <c r="I40"/>
  <c r="M40" s="1"/>
  <c r="I39"/>
  <c r="M39" s="1"/>
  <c r="N39"/>
  <c r="I38"/>
  <c r="M38"/>
  <c r="I37"/>
  <c r="N37" s="1"/>
  <c r="I36"/>
  <c r="M36" s="1"/>
  <c r="I35"/>
  <c r="N35" s="1"/>
  <c r="L34"/>
  <c r="K34"/>
  <c r="J34"/>
  <c r="I34"/>
  <c r="H34"/>
  <c r="G34"/>
  <c r="F34"/>
  <c r="E34"/>
  <c r="D34"/>
  <c r="I33"/>
  <c r="M33" s="1"/>
  <c r="I32"/>
  <c r="M32" s="1"/>
  <c r="I31"/>
  <c r="N31" s="1"/>
  <c r="L30"/>
  <c r="K30"/>
  <c r="J30"/>
  <c r="I30"/>
  <c r="N30"/>
  <c r="H30"/>
  <c r="G30"/>
  <c r="F30"/>
  <c r="E30"/>
  <c r="D30"/>
  <c r="L29"/>
  <c r="K29"/>
  <c r="J29"/>
  <c r="I29"/>
  <c r="H29"/>
  <c r="G29"/>
  <c r="F29"/>
  <c r="E29"/>
  <c r="D29"/>
  <c r="L28"/>
  <c r="K28"/>
  <c r="J28"/>
  <c r="I28"/>
  <c r="N28"/>
  <c r="H28"/>
  <c r="G28"/>
  <c r="F28"/>
  <c r="E28"/>
  <c r="D28"/>
  <c r="L27"/>
  <c r="K27"/>
  <c r="J27"/>
  <c r="I27"/>
  <c r="H27"/>
  <c r="G27"/>
  <c r="F27"/>
  <c r="E27"/>
  <c r="D27"/>
  <c r="I62" i="159"/>
  <c r="M62" s="1"/>
  <c r="I61"/>
  <c r="N61" s="1"/>
  <c r="I60"/>
  <c r="M60" s="1"/>
  <c r="I59"/>
  <c r="N59" s="1"/>
  <c r="I58"/>
  <c r="M58" s="1"/>
  <c r="L57"/>
  <c r="K57"/>
  <c r="J57"/>
  <c r="I57"/>
  <c r="H57"/>
  <c r="G57"/>
  <c r="F57"/>
  <c r="E57"/>
  <c r="D57"/>
  <c r="I56"/>
  <c r="M56" s="1"/>
  <c r="I55"/>
  <c r="N55" s="1"/>
  <c r="I54"/>
  <c r="M54" s="1"/>
  <c r="L53"/>
  <c r="K53"/>
  <c r="J53"/>
  <c r="I53"/>
  <c r="H53"/>
  <c r="G53"/>
  <c r="F53"/>
  <c r="E53"/>
  <c r="D53"/>
  <c r="I52"/>
  <c r="M52"/>
  <c r="I51"/>
  <c r="N51"/>
  <c r="L50"/>
  <c r="K50"/>
  <c r="J50"/>
  <c r="I50"/>
  <c r="H50"/>
  <c r="G50"/>
  <c r="F50"/>
  <c r="E50"/>
  <c r="D50"/>
  <c r="I49"/>
  <c r="N49" s="1"/>
  <c r="I48"/>
  <c r="M48" s="1"/>
  <c r="L47"/>
  <c r="K47"/>
  <c r="J47"/>
  <c r="I47"/>
  <c r="H47"/>
  <c r="G47"/>
  <c r="F47"/>
  <c r="E47"/>
  <c r="D47"/>
  <c r="I46"/>
  <c r="M46" s="1"/>
  <c r="I45"/>
  <c r="N45" s="1"/>
  <c r="I44"/>
  <c r="M44" s="1"/>
  <c r="I43"/>
  <c r="N43" s="1"/>
  <c r="I42"/>
  <c r="M42" s="1"/>
  <c r="L41"/>
  <c r="K41"/>
  <c r="J41"/>
  <c r="I41"/>
  <c r="H41"/>
  <c r="G41"/>
  <c r="F41"/>
  <c r="E41"/>
  <c r="D41"/>
  <c r="I40"/>
  <c r="M40" s="1"/>
  <c r="I39"/>
  <c r="N39" s="1"/>
  <c r="I38"/>
  <c r="M38" s="1"/>
  <c r="I37"/>
  <c r="N37" s="1"/>
  <c r="I36"/>
  <c r="M36" s="1"/>
  <c r="I35"/>
  <c r="N35" s="1"/>
  <c r="L34"/>
  <c r="K34"/>
  <c r="J34"/>
  <c r="I34"/>
  <c r="H34"/>
  <c r="G34"/>
  <c r="F34"/>
  <c r="E34"/>
  <c r="D34"/>
  <c r="I33"/>
  <c r="N33"/>
  <c r="I32"/>
  <c r="M32"/>
  <c r="I31"/>
  <c r="N31"/>
  <c r="L30"/>
  <c r="K30"/>
  <c r="J30"/>
  <c r="I30"/>
  <c r="N30" s="1"/>
  <c r="N29" s="1"/>
  <c r="H30"/>
  <c r="G30"/>
  <c r="F30"/>
  <c r="E30"/>
  <c r="D30"/>
  <c r="L29"/>
  <c r="K29"/>
  <c r="J29"/>
  <c r="I29"/>
  <c r="H29"/>
  <c r="G29"/>
  <c r="F29"/>
  <c r="E29"/>
  <c r="D29"/>
  <c r="L28"/>
  <c r="K28"/>
  <c r="J28"/>
  <c r="I28"/>
  <c r="N28"/>
  <c r="H28"/>
  <c r="G28"/>
  <c r="F28"/>
  <c r="E28"/>
  <c r="D28"/>
  <c r="L27"/>
  <c r="K27"/>
  <c r="J27"/>
  <c r="I27"/>
  <c r="H27"/>
  <c r="G27"/>
  <c r="F27"/>
  <c r="E27"/>
  <c r="D27"/>
  <c r="I62" i="160"/>
  <c r="M62" s="1"/>
  <c r="I61"/>
  <c r="N61" s="1"/>
  <c r="I60"/>
  <c r="M60" s="1"/>
  <c r="I59"/>
  <c r="N59" s="1"/>
  <c r="I58"/>
  <c r="M58" s="1"/>
  <c r="L57"/>
  <c r="K57"/>
  <c r="J57"/>
  <c r="I57"/>
  <c r="H57"/>
  <c r="G57"/>
  <c r="F57"/>
  <c r="E57"/>
  <c r="D57"/>
  <c r="I56"/>
  <c r="M56" s="1"/>
  <c r="I55"/>
  <c r="N55" s="1"/>
  <c r="I54"/>
  <c r="M54" s="1"/>
  <c r="L53"/>
  <c r="K53"/>
  <c r="J53"/>
  <c r="I53"/>
  <c r="H53"/>
  <c r="G53"/>
  <c r="F53"/>
  <c r="E53"/>
  <c r="D53"/>
  <c r="I52"/>
  <c r="M52"/>
  <c r="I51"/>
  <c r="N51"/>
  <c r="L50"/>
  <c r="K50"/>
  <c r="J50"/>
  <c r="I50"/>
  <c r="H50"/>
  <c r="G50"/>
  <c r="F50"/>
  <c r="E50"/>
  <c r="D50"/>
  <c r="I49"/>
  <c r="N49" s="1"/>
  <c r="I48"/>
  <c r="M48" s="1"/>
  <c r="L47"/>
  <c r="K47"/>
  <c r="J47"/>
  <c r="I47"/>
  <c r="H47"/>
  <c r="G47"/>
  <c r="F47"/>
  <c r="E47"/>
  <c r="D47"/>
  <c r="I46"/>
  <c r="M46"/>
  <c r="I45"/>
  <c r="N45"/>
  <c r="I44"/>
  <c r="M44" s="1"/>
  <c r="I43"/>
  <c r="N43" s="1"/>
  <c r="I42"/>
  <c r="M42" s="1"/>
  <c r="L41"/>
  <c r="K41"/>
  <c r="J41"/>
  <c r="I41"/>
  <c r="H41"/>
  <c r="G41"/>
  <c r="F41"/>
  <c r="E41"/>
  <c r="D41"/>
  <c r="I40"/>
  <c r="M40" s="1"/>
  <c r="I39"/>
  <c r="N39" s="1"/>
  <c r="I38"/>
  <c r="M38" s="1"/>
  <c r="I37"/>
  <c r="N37" s="1"/>
  <c r="I36"/>
  <c r="M36" s="1"/>
  <c r="I35"/>
  <c r="N35" s="1"/>
  <c r="L34"/>
  <c r="K34"/>
  <c r="J34"/>
  <c r="I34"/>
  <c r="H34"/>
  <c r="G34"/>
  <c r="F34"/>
  <c r="E34"/>
  <c r="D34"/>
  <c r="I33"/>
  <c r="M33" s="1"/>
  <c r="I32"/>
  <c r="M32" s="1"/>
  <c r="I31"/>
  <c r="M31" s="1"/>
  <c r="N31"/>
  <c r="L30"/>
  <c r="K30"/>
  <c r="J30"/>
  <c r="I30"/>
  <c r="N30" s="1"/>
  <c r="H30"/>
  <c r="G30"/>
  <c r="F30"/>
  <c r="E30"/>
  <c r="D30"/>
  <c r="L29"/>
  <c r="K29"/>
  <c r="J29"/>
  <c r="I29"/>
  <c r="H29"/>
  <c r="G29"/>
  <c r="F29"/>
  <c r="E29"/>
  <c r="D29"/>
  <c r="L28"/>
  <c r="K28"/>
  <c r="J28"/>
  <c r="I28"/>
  <c r="N28"/>
  <c r="H28"/>
  <c r="G28"/>
  <c r="F28"/>
  <c r="E28"/>
  <c r="D28"/>
  <c r="L27"/>
  <c r="K27"/>
  <c r="J27"/>
  <c r="I27"/>
  <c r="H27"/>
  <c r="G27"/>
  <c r="F27"/>
  <c r="E27"/>
  <c r="D27"/>
  <c r="I62" i="161"/>
  <c r="M62" s="1"/>
  <c r="I61"/>
  <c r="N61"/>
  <c r="I60"/>
  <c r="M60" s="1"/>
  <c r="I59"/>
  <c r="N59" s="1"/>
  <c r="I58"/>
  <c r="M58" s="1"/>
  <c r="L57"/>
  <c r="K57"/>
  <c r="J57"/>
  <c r="I57"/>
  <c r="H57"/>
  <c r="G57"/>
  <c r="F57"/>
  <c r="E57"/>
  <c r="D57"/>
  <c r="I56"/>
  <c r="M56" s="1"/>
  <c r="I55"/>
  <c r="N55" s="1"/>
  <c r="I54"/>
  <c r="M54" s="1"/>
  <c r="L53"/>
  <c r="K53"/>
  <c r="J53"/>
  <c r="I53"/>
  <c r="H53"/>
  <c r="G53"/>
  <c r="F53"/>
  <c r="E53"/>
  <c r="D53"/>
  <c r="I52"/>
  <c r="M52" s="1"/>
  <c r="I51"/>
  <c r="M51" s="1"/>
  <c r="L50"/>
  <c r="K50"/>
  <c r="J50"/>
  <c r="I50"/>
  <c r="H50"/>
  <c r="G50"/>
  <c r="F50"/>
  <c r="E50"/>
  <c r="D50"/>
  <c r="I49"/>
  <c r="M49" s="1"/>
  <c r="N49"/>
  <c r="I48"/>
  <c r="M48"/>
  <c r="L47"/>
  <c r="K47"/>
  <c r="J47"/>
  <c r="I47"/>
  <c r="H47"/>
  <c r="G47"/>
  <c r="F47"/>
  <c r="E47"/>
  <c r="D47"/>
  <c r="I46"/>
  <c r="M46" s="1"/>
  <c r="I45"/>
  <c r="N45" s="1"/>
  <c r="I44"/>
  <c r="M44" s="1"/>
  <c r="I43"/>
  <c r="N43"/>
  <c r="I42"/>
  <c r="M42"/>
  <c r="L41"/>
  <c r="K41"/>
  <c r="J41"/>
  <c r="I41"/>
  <c r="H41"/>
  <c r="G41"/>
  <c r="F41"/>
  <c r="E41"/>
  <c r="D41"/>
  <c r="I40"/>
  <c r="M40" s="1"/>
  <c r="I39"/>
  <c r="M39" s="1"/>
  <c r="N39"/>
  <c r="I38"/>
  <c r="M38"/>
  <c r="I37"/>
  <c r="N37"/>
  <c r="I36"/>
  <c r="M36"/>
  <c r="I35"/>
  <c r="N35"/>
  <c r="L34"/>
  <c r="K34"/>
  <c r="J34"/>
  <c r="I34"/>
  <c r="H34"/>
  <c r="G34"/>
  <c r="F34"/>
  <c r="E34"/>
  <c r="D34"/>
  <c r="I33"/>
  <c r="M33" s="1"/>
  <c r="N33"/>
  <c r="I32"/>
  <c r="M32"/>
  <c r="I31"/>
  <c r="M31" s="1"/>
  <c r="M30" s="1"/>
  <c r="L30"/>
  <c r="K30"/>
  <c r="J30"/>
  <c r="H30"/>
  <c r="G30"/>
  <c r="G29" s="1"/>
  <c r="G28" s="1"/>
  <c r="G27" s="1"/>
  <c r="F30"/>
  <c r="E30"/>
  <c r="E29" s="1"/>
  <c r="E28" s="1"/>
  <c r="E27" s="1"/>
  <c r="D30"/>
  <c r="L29"/>
  <c r="L28" s="1"/>
  <c r="L27" s="1"/>
  <c r="K29"/>
  <c r="J29"/>
  <c r="J28" s="1"/>
  <c r="J27" s="1"/>
  <c r="H29"/>
  <c r="F29"/>
  <c r="D29"/>
  <c r="K28"/>
  <c r="H28"/>
  <c r="H27" s="1"/>
  <c r="F28"/>
  <c r="F27" s="1"/>
  <c r="D28"/>
  <c r="D27" s="1"/>
  <c r="K27"/>
  <c r="I62" i="261"/>
  <c r="M62" s="1"/>
  <c r="I61"/>
  <c r="N61" s="1"/>
  <c r="I60"/>
  <c r="M60" s="1"/>
  <c r="I59"/>
  <c r="N59" s="1"/>
  <c r="I58"/>
  <c r="M58" s="1"/>
  <c r="L57"/>
  <c r="K57"/>
  <c r="J57"/>
  <c r="H57"/>
  <c r="G57"/>
  <c r="F57"/>
  <c r="E57"/>
  <c r="D57"/>
  <c r="I56"/>
  <c r="M56"/>
  <c r="I55"/>
  <c r="N55"/>
  <c r="I54"/>
  <c r="M54"/>
  <c r="L53"/>
  <c r="K53"/>
  <c r="J53"/>
  <c r="I53"/>
  <c r="H53"/>
  <c r="G53"/>
  <c r="F53"/>
  <c r="E53"/>
  <c r="D53"/>
  <c r="I52"/>
  <c r="M52" s="1"/>
  <c r="I51"/>
  <c r="M51" s="1"/>
  <c r="M50" s="1"/>
  <c r="L50"/>
  <c r="K50"/>
  <c r="J50"/>
  <c r="H50"/>
  <c r="G50"/>
  <c r="F50"/>
  <c r="E50"/>
  <c r="D50"/>
  <c r="I49"/>
  <c r="M49" s="1"/>
  <c r="I48"/>
  <c r="M48" s="1"/>
  <c r="M47" s="1"/>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M31" s="1"/>
  <c r="L30"/>
  <c r="K30"/>
  <c r="J30"/>
  <c r="H30"/>
  <c r="G30"/>
  <c r="G29" s="1"/>
  <c r="G28" s="1"/>
  <c r="G27" s="1"/>
  <c r="F30"/>
  <c r="E30"/>
  <c r="E29" s="1"/>
  <c r="E28" s="1"/>
  <c r="E27" s="1"/>
  <c r="D30"/>
  <c r="L29"/>
  <c r="L28" s="1"/>
  <c r="L27" s="1"/>
  <c r="K29"/>
  <c r="J29"/>
  <c r="J28" s="1"/>
  <c r="J27" s="1"/>
  <c r="H29"/>
  <c r="F29"/>
  <c r="D29"/>
  <c r="K28"/>
  <c r="K27"/>
  <c r="I62" i="262"/>
  <c r="M62" s="1"/>
  <c r="I61"/>
  <c r="N61" s="1"/>
  <c r="I60"/>
  <c r="M60" s="1"/>
  <c r="I59"/>
  <c r="N59" s="1"/>
  <c r="I58"/>
  <c r="M58" s="1"/>
  <c r="L57"/>
  <c r="K57"/>
  <c r="J57"/>
  <c r="H57"/>
  <c r="G57"/>
  <c r="F57"/>
  <c r="E57"/>
  <c r="D57"/>
  <c r="I56"/>
  <c r="M56"/>
  <c r="I55"/>
  <c r="N55"/>
  <c r="I54"/>
  <c r="M54"/>
  <c r="L53"/>
  <c r="K53"/>
  <c r="J53"/>
  <c r="I53"/>
  <c r="H53"/>
  <c r="G53"/>
  <c r="F53"/>
  <c r="E53"/>
  <c r="D53"/>
  <c r="I52"/>
  <c r="M52" s="1"/>
  <c r="I51"/>
  <c r="N51" s="1"/>
  <c r="L50"/>
  <c r="K50"/>
  <c r="J50"/>
  <c r="H50"/>
  <c r="G50"/>
  <c r="F50"/>
  <c r="E50"/>
  <c r="D50"/>
  <c r="I49"/>
  <c r="M49" s="1"/>
  <c r="I48"/>
  <c r="M48" s="1"/>
  <c r="L47"/>
  <c r="K47"/>
  <c r="J47"/>
  <c r="I47"/>
  <c r="H47"/>
  <c r="G47"/>
  <c r="F47"/>
  <c r="E47"/>
  <c r="D47"/>
  <c r="I46"/>
  <c r="M46" s="1"/>
  <c r="I45"/>
  <c r="M45" s="1"/>
  <c r="N45"/>
  <c r="I44"/>
  <c r="M44"/>
  <c r="I43"/>
  <c r="M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N31"/>
  <c r="L30"/>
  <c r="K30"/>
  <c r="J30"/>
  <c r="I30"/>
  <c r="N30" s="1"/>
  <c r="N29" s="1"/>
  <c r="H30"/>
  <c r="H29" s="1"/>
  <c r="G30"/>
  <c r="F30"/>
  <c r="F29" s="1"/>
  <c r="E30"/>
  <c r="D30"/>
  <c r="D29" s="1"/>
  <c r="L29"/>
  <c r="K29"/>
  <c r="K28" s="1"/>
  <c r="K27" s="1"/>
  <c r="J29"/>
  <c r="I29"/>
  <c r="G29"/>
  <c r="E29"/>
  <c r="G28"/>
  <c r="G27" s="1"/>
  <c r="E28"/>
  <c r="E27" s="1"/>
  <c r="I62" i="263"/>
  <c r="M62"/>
  <c r="I61"/>
  <c r="N61"/>
  <c r="I60"/>
  <c r="M60"/>
  <c r="I59"/>
  <c r="N59"/>
  <c r="I58"/>
  <c r="M58"/>
  <c r="L57"/>
  <c r="K57"/>
  <c r="J57"/>
  <c r="I57"/>
  <c r="H57"/>
  <c r="G57"/>
  <c r="F57"/>
  <c r="E57"/>
  <c r="D57"/>
  <c r="I56"/>
  <c r="M56" s="1"/>
  <c r="I55"/>
  <c r="N55" s="1"/>
  <c r="I54"/>
  <c r="M54" s="1"/>
  <c r="L53"/>
  <c r="K53"/>
  <c r="J53"/>
  <c r="H53"/>
  <c r="G53"/>
  <c r="F53"/>
  <c r="E53"/>
  <c r="D53"/>
  <c r="I52"/>
  <c r="M52"/>
  <c r="I51"/>
  <c r="M51" s="1"/>
  <c r="M50" s="1"/>
  <c r="N51"/>
  <c r="L50"/>
  <c r="K50"/>
  <c r="J50"/>
  <c r="I50"/>
  <c r="H50"/>
  <c r="G50"/>
  <c r="F50"/>
  <c r="E50"/>
  <c r="D50"/>
  <c r="I49"/>
  <c r="N49" s="1"/>
  <c r="I48"/>
  <c r="M48" s="1"/>
  <c r="L47"/>
  <c r="K47"/>
  <c r="J47"/>
  <c r="H47"/>
  <c r="G47"/>
  <c r="F47"/>
  <c r="E47"/>
  <c r="D47"/>
  <c r="I46"/>
  <c r="M46"/>
  <c r="I45"/>
  <c r="N45"/>
  <c r="I44"/>
  <c r="M44"/>
  <c r="I43"/>
  <c r="N43"/>
  <c r="I42"/>
  <c r="M42"/>
  <c r="L41"/>
  <c r="K41"/>
  <c r="K34" s="1"/>
  <c r="J41"/>
  <c r="I41"/>
  <c r="H41"/>
  <c r="G41"/>
  <c r="G34" s="1"/>
  <c r="F41"/>
  <c r="E41"/>
  <c r="E34" s="1"/>
  <c r="D41"/>
  <c r="I40"/>
  <c r="M40" s="1"/>
  <c r="I39"/>
  <c r="N39" s="1"/>
  <c r="I38"/>
  <c r="M38" s="1"/>
  <c r="I37"/>
  <c r="N37" s="1"/>
  <c r="I36"/>
  <c r="M36" s="1"/>
  <c r="I35"/>
  <c r="N35" s="1"/>
  <c r="L34"/>
  <c r="J34"/>
  <c r="H34"/>
  <c r="F34"/>
  <c r="D34"/>
  <c r="I33"/>
  <c r="M33" s="1"/>
  <c r="I32"/>
  <c r="M32" s="1"/>
  <c r="I31"/>
  <c r="N31" s="1"/>
  <c r="L30"/>
  <c r="K30"/>
  <c r="J30"/>
  <c r="H30"/>
  <c r="G30"/>
  <c r="G29" s="1"/>
  <c r="G28" s="1"/>
  <c r="G27" s="1"/>
  <c r="F30"/>
  <c r="E30"/>
  <c r="E29" s="1"/>
  <c r="E28" s="1"/>
  <c r="E27" s="1"/>
  <c r="D30"/>
  <c r="L29"/>
  <c r="L28" s="1"/>
  <c r="L27" s="1"/>
  <c r="K29"/>
  <c r="J29"/>
  <c r="J28" s="1"/>
  <c r="J27" s="1"/>
  <c r="H29"/>
  <c r="F29"/>
  <c r="D29"/>
  <c r="H28"/>
  <c r="H27" s="1"/>
  <c r="F28"/>
  <c r="F27" s="1"/>
  <c r="D28"/>
  <c r="D27" s="1"/>
  <c r="I62" i="264"/>
  <c r="M62" s="1"/>
  <c r="I61"/>
  <c r="N61" s="1"/>
  <c r="I60"/>
  <c r="M60" s="1"/>
  <c r="I59"/>
  <c r="N59" s="1"/>
  <c r="I58"/>
  <c r="M58" s="1"/>
  <c r="L57"/>
  <c r="K57"/>
  <c r="J57"/>
  <c r="H57"/>
  <c r="G57"/>
  <c r="F57"/>
  <c r="E57"/>
  <c r="D57"/>
  <c r="I56"/>
  <c r="M56"/>
  <c r="I55"/>
  <c r="N55"/>
  <c r="I54"/>
  <c r="M54"/>
  <c r="L53"/>
  <c r="K53"/>
  <c r="J53"/>
  <c r="I53"/>
  <c r="H53"/>
  <c r="G53"/>
  <c r="F53"/>
  <c r="E53"/>
  <c r="D53"/>
  <c r="I52"/>
  <c r="M52" s="1"/>
  <c r="I51"/>
  <c r="M51" s="1"/>
  <c r="M50" s="1"/>
  <c r="L50"/>
  <c r="K50"/>
  <c r="J50"/>
  <c r="H50"/>
  <c r="G50"/>
  <c r="F50"/>
  <c r="E50"/>
  <c r="D50"/>
  <c r="I49"/>
  <c r="N49"/>
  <c r="I48"/>
  <c r="M48"/>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M31" s="1"/>
  <c r="L30"/>
  <c r="K30"/>
  <c r="J30"/>
  <c r="H30"/>
  <c r="G30"/>
  <c r="G29" s="1"/>
  <c r="G28" s="1"/>
  <c r="G27" s="1"/>
  <c r="F30"/>
  <c r="E30"/>
  <c r="E29" s="1"/>
  <c r="E28" s="1"/>
  <c r="E27" s="1"/>
  <c r="D30"/>
  <c r="L29"/>
  <c r="L28" s="1"/>
  <c r="L27" s="1"/>
  <c r="K29"/>
  <c r="J29"/>
  <c r="J28" s="1"/>
  <c r="J27" s="1"/>
  <c r="H29"/>
  <c r="F29"/>
  <c r="D29"/>
  <c r="K28"/>
  <c r="K27"/>
  <c r="I62" i="265"/>
  <c r="M62" s="1"/>
  <c r="I61"/>
  <c r="N61" s="1"/>
  <c r="I60"/>
  <c r="M60" s="1"/>
  <c r="I59"/>
  <c r="M59" s="1"/>
  <c r="N59"/>
  <c r="I58"/>
  <c r="M58"/>
  <c r="L57"/>
  <c r="K57"/>
  <c r="J57"/>
  <c r="H57"/>
  <c r="G57"/>
  <c r="F57"/>
  <c r="E57"/>
  <c r="D57"/>
  <c r="I56"/>
  <c r="M56"/>
  <c r="I55"/>
  <c r="N55"/>
  <c r="I54"/>
  <c r="M54"/>
  <c r="L53"/>
  <c r="K53"/>
  <c r="J53"/>
  <c r="I53"/>
  <c r="H53"/>
  <c r="G53"/>
  <c r="F53"/>
  <c r="E53"/>
  <c r="D53"/>
  <c r="I52"/>
  <c r="M52" s="1"/>
  <c r="I51"/>
  <c r="M51" s="1"/>
  <c r="N51"/>
  <c r="L50"/>
  <c r="K50"/>
  <c r="J50"/>
  <c r="I50"/>
  <c r="H50"/>
  <c r="G50"/>
  <c r="F50"/>
  <c r="E50"/>
  <c r="D50"/>
  <c r="I49"/>
  <c r="M49" s="1"/>
  <c r="N49"/>
  <c r="I48"/>
  <c r="M48"/>
  <c r="L47"/>
  <c r="K47"/>
  <c r="J47"/>
  <c r="I47"/>
  <c r="H47"/>
  <c r="G47"/>
  <c r="F47"/>
  <c r="E47"/>
  <c r="D47"/>
  <c r="I46"/>
  <c r="M46"/>
  <c r="I45"/>
  <c r="N45"/>
  <c r="I44"/>
  <c r="M44"/>
  <c r="I43"/>
  <c r="N43"/>
  <c r="I42"/>
  <c r="M42"/>
  <c r="L41"/>
  <c r="K41"/>
  <c r="J41"/>
  <c r="I41"/>
  <c r="H41"/>
  <c r="G41"/>
  <c r="F41"/>
  <c r="E41"/>
  <c r="D41"/>
  <c r="I40"/>
  <c r="M40" s="1"/>
  <c r="I39"/>
  <c r="M39" s="1"/>
  <c r="N39"/>
  <c r="I38"/>
  <c r="M38"/>
  <c r="I37"/>
  <c r="M37" s="1"/>
  <c r="I36"/>
  <c r="M36" s="1"/>
  <c r="I35"/>
  <c r="M35" s="1"/>
  <c r="N35"/>
  <c r="K34"/>
  <c r="I34"/>
  <c r="G34"/>
  <c r="E34"/>
  <c r="I33"/>
  <c r="M33" s="1"/>
  <c r="N33"/>
  <c r="I32"/>
  <c r="M32"/>
  <c r="I31"/>
  <c r="M31" s="1"/>
  <c r="M30" s="1"/>
  <c r="L30"/>
  <c r="K30"/>
  <c r="J30"/>
  <c r="H30"/>
  <c r="G30"/>
  <c r="G29" s="1"/>
  <c r="G28" s="1"/>
  <c r="G27" s="1"/>
  <c r="F30"/>
  <c r="E30"/>
  <c r="E29" s="1"/>
  <c r="E28" s="1"/>
  <c r="E27" s="1"/>
  <c r="D30"/>
  <c r="L29"/>
  <c r="K29"/>
  <c r="J29"/>
  <c r="H29"/>
  <c r="F29"/>
  <c r="D29"/>
  <c r="K28"/>
  <c r="K27"/>
  <c r="I62" i="266"/>
  <c r="M62" s="1"/>
  <c r="I61"/>
  <c r="N61" s="1"/>
  <c r="I60"/>
  <c r="M60" s="1"/>
  <c r="I59"/>
  <c r="N59" s="1"/>
  <c r="I58"/>
  <c r="M58" s="1"/>
  <c r="L57"/>
  <c r="K57"/>
  <c r="J57"/>
  <c r="H57"/>
  <c r="G57"/>
  <c r="F57"/>
  <c r="E57"/>
  <c r="D57"/>
  <c r="I56"/>
  <c r="M56"/>
  <c r="I55"/>
  <c r="N55"/>
  <c r="I54"/>
  <c r="M54"/>
  <c r="L53"/>
  <c r="K53"/>
  <c r="J53"/>
  <c r="I53"/>
  <c r="H53"/>
  <c r="G53"/>
  <c r="F53"/>
  <c r="E53"/>
  <c r="D53"/>
  <c r="I52"/>
  <c r="M52" s="1"/>
  <c r="I51"/>
  <c r="N51" s="1"/>
  <c r="L50"/>
  <c r="K50"/>
  <c r="J50"/>
  <c r="H50"/>
  <c r="G50"/>
  <c r="F50"/>
  <c r="E50"/>
  <c r="D50"/>
  <c r="I49"/>
  <c r="N49"/>
  <c r="I48"/>
  <c r="M48"/>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M31" s="1"/>
  <c r="L30"/>
  <c r="K30"/>
  <c r="J30"/>
  <c r="H30"/>
  <c r="G30"/>
  <c r="G29" s="1"/>
  <c r="G28" s="1"/>
  <c r="G27" s="1"/>
  <c r="F30"/>
  <c r="E30"/>
  <c r="E29" s="1"/>
  <c r="E28" s="1"/>
  <c r="E27" s="1"/>
  <c r="D30"/>
  <c r="L29"/>
  <c r="L28" s="1"/>
  <c r="L27" s="1"/>
  <c r="K29"/>
  <c r="J29"/>
  <c r="J28" s="1"/>
  <c r="J27" s="1"/>
  <c r="H29"/>
  <c r="F29"/>
  <c r="D29"/>
  <c r="K28"/>
  <c r="K27"/>
  <c r="I62" i="267"/>
  <c r="M62" s="1"/>
  <c r="I61"/>
  <c r="N61" s="1"/>
  <c r="I60"/>
  <c r="M60" s="1"/>
  <c r="I59"/>
  <c r="N59" s="1"/>
  <c r="I58"/>
  <c r="M58" s="1"/>
  <c r="L57"/>
  <c r="K57"/>
  <c r="J57"/>
  <c r="H57"/>
  <c r="G57"/>
  <c r="F57"/>
  <c r="E57"/>
  <c r="D57"/>
  <c r="I56"/>
  <c r="M56"/>
  <c r="I55"/>
  <c r="N55"/>
  <c r="I54"/>
  <c r="M54"/>
  <c r="L53"/>
  <c r="K53"/>
  <c r="J53"/>
  <c r="I53"/>
  <c r="H53"/>
  <c r="G53"/>
  <c r="F53"/>
  <c r="E53"/>
  <c r="D53"/>
  <c r="I52"/>
  <c r="M52" s="1"/>
  <c r="I51"/>
  <c r="N51" s="1"/>
  <c r="L50"/>
  <c r="K50"/>
  <c r="J50"/>
  <c r="H50"/>
  <c r="G50"/>
  <c r="F50"/>
  <c r="E50"/>
  <c r="D50"/>
  <c r="I49"/>
  <c r="N49"/>
  <c r="I48"/>
  <c r="M48"/>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M31" s="1"/>
  <c r="M30" s="1"/>
  <c r="L30"/>
  <c r="K30"/>
  <c r="J30"/>
  <c r="H30"/>
  <c r="G30"/>
  <c r="G29" s="1"/>
  <c r="G28" s="1"/>
  <c r="G27" s="1"/>
  <c r="F30"/>
  <c r="E30"/>
  <c r="E29" s="1"/>
  <c r="E28" s="1"/>
  <c r="E27" s="1"/>
  <c r="D30"/>
  <c r="L29"/>
  <c r="K29"/>
  <c r="J29"/>
  <c r="H29"/>
  <c r="F29"/>
  <c r="D29"/>
  <c r="K28"/>
  <c r="K27"/>
  <c r="I62" i="268"/>
  <c r="M62" s="1"/>
  <c r="I61"/>
  <c r="M61" s="1"/>
  <c r="N61"/>
  <c r="I60"/>
  <c r="M60"/>
  <c r="I59"/>
  <c r="M59" s="1"/>
  <c r="I58"/>
  <c r="M58" s="1"/>
  <c r="L57"/>
  <c r="K57"/>
  <c r="J57"/>
  <c r="H57"/>
  <c r="G57"/>
  <c r="F57"/>
  <c r="E57"/>
  <c r="D57"/>
  <c r="I56"/>
  <c r="M56"/>
  <c r="I55"/>
  <c r="N55"/>
  <c r="I54"/>
  <c r="M54"/>
  <c r="L53"/>
  <c r="K53"/>
  <c r="J53"/>
  <c r="I53"/>
  <c r="H53"/>
  <c r="G53"/>
  <c r="F53"/>
  <c r="E53"/>
  <c r="D53"/>
  <c r="I52"/>
  <c r="M52" s="1"/>
  <c r="I51"/>
  <c r="M51" s="1"/>
  <c r="L50"/>
  <c r="K50"/>
  <c r="J50"/>
  <c r="H50"/>
  <c r="G50"/>
  <c r="F50"/>
  <c r="E50"/>
  <c r="D50"/>
  <c r="I49"/>
  <c r="N49"/>
  <c r="I48"/>
  <c r="M48"/>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N31"/>
  <c r="L30"/>
  <c r="K30"/>
  <c r="J30"/>
  <c r="I30"/>
  <c r="N30" s="1"/>
  <c r="N29" s="1"/>
  <c r="H30"/>
  <c r="H29" s="1"/>
  <c r="H28" s="1"/>
  <c r="H27" s="1"/>
  <c r="G30"/>
  <c r="F30"/>
  <c r="F29" s="1"/>
  <c r="F28" s="1"/>
  <c r="F27" s="1"/>
  <c r="E30"/>
  <c r="D30"/>
  <c r="D29" s="1"/>
  <c r="D28" s="1"/>
  <c r="D27" s="1"/>
  <c r="L29"/>
  <c r="K29"/>
  <c r="K28" s="1"/>
  <c r="K27" s="1"/>
  <c r="J29"/>
  <c r="I29"/>
  <c r="G29"/>
  <c r="E29"/>
  <c r="G28"/>
  <c r="G27" s="1"/>
  <c r="E28"/>
  <c r="E27" s="1"/>
  <c r="I62" i="269"/>
  <c r="M62"/>
  <c r="I61"/>
  <c r="N61"/>
  <c r="I60"/>
  <c r="M60"/>
  <c r="I59"/>
  <c r="N59"/>
  <c r="I58"/>
  <c r="M58"/>
  <c r="L57"/>
  <c r="K57"/>
  <c r="J57"/>
  <c r="I57"/>
  <c r="H57"/>
  <c r="G57"/>
  <c r="F57"/>
  <c r="E57"/>
  <c r="D57"/>
  <c r="I56"/>
  <c r="M56" s="1"/>
  <c r="I55"/>
  <c r="N55" s="1"/>
  <c r="I54"/>
  <c r="M54" s="1"/>
  <c r="L53"/>
  <c r="K53"/>
  <c r="J53"/>
  <c r="H53"/>
  <c r="G53"/>
  <c r="F53"/>
  <c r="E53"/>
  <c r="D53"/>
  <c r="I52"/>
  <c r="M52"/>
  <c r="I51"/>
  <c r="N51"/>
  <c r="L50"/>
  <c r="K50"/>
  <c r="J50"/>
  <c r="I50"/>
  <c r="H50"/>
  <c r="G50"/>
  <c r="F50"/>
  <c r="E50"/>
  <c r="D50"/>
  <c r="I49"/>
  <c r="N49" s="1"/>
  <c r="I48"/>
  <c r="M48" s="1"/>
  <c r="L47"/>
  <c r="K47"/>
  <c r="J47"/>
  <c r="H47"/>
  <c r="G47"/>
  <c r="F47"/>
  <c r="E47"/>
  <c r="D47"/>
  <c r="I46"/>
  <c r="M46"/>
  <c r="I45"/>
  <c r="N45"/>
  <c r="I44"/>
  <c r="M44"/>
  <c r="I43"/>
  <c r="N43"/>
  <c r="I42"/>
  <c r="M42"/>
  <c r="L41"/>
  <c r="K41"/>
  <c r="K34" s="1"/>
  <c r="J41"/>
  <c r="I41"/>
  <c r="H41"/>
  <c r="G41"/>
  <c r="G34" s="1"/>
  <c r="F41"/>
  <c r="E41"/>
  <c r="E34" s="1"/>
  <c r="D41"/>
  <c r="I40"/>
  <c r="M40" s="1"/>
  <c r="I39"/>
  <c r="N39" s="1"/>
  <c r="I38"/>
  <c r="M38" s="1"/>
  <c r="I37"/>
  <c r="N37" s="1"/>
  <c r="I36"/>
  <c r="M36" s="1"/>
  <c r="I35"/>
  <c r="N35" s="1"/>
  <c r="L34"/>
  <c r="J34"/>
  <c r="H34"/>
  <c r="F34"/>
  <c r="D34"/>
  <c r="I33"/>
  <c r="N33"/>
  <c r="I32"/>
  <c r="M32" s="1"/>
  <c r="I31"/>
  <c r="N31" s="1"/>
  <c r="L30"/>
  <c r="L29" s="1"/>
  <c r="L28" s="1"/>
  <c r="L27" s="1"/>
  <c r="K30"/>
  <c r="K29"/>
  <c r="K28" s="1"/>
  <c r="K27" s="1"/>
  <c r="J30"/>
  <c r="I30"/>
  <c r="N30" s="1"/>
  <c r="N29" s="1"/>
  <c r="H30"/>
  <c r="H29" s="1"/>
  <c r="H28" s="1"/>
  <c r="H27" s="1"/>
  <c r="G30"/>
  <c r="G29"/>
  <c r="G28" s="1"/>
  <c r="G27" s="1"/>
  <c r="F30"/>
  <c r="E30"/>
  <c r="E29" s="1"/>
  <c r="E28" s="1"/>
  <c r="E27" s="1"/>
  <c r="D30"/>
  <c r="D29" s="1"/>
  <c r="D28" s="1"/>
  <c r="D27" s="1"/>
  <c r="J29"/>
  <c r="J28" s="1"/>
  <c r="J27" s="1"/>
  <c r="F29"/>
  <c r="F28" s="1"/>
  <c r="F27" s="1"/>
  <c r="I62" i="270"/>
  <c r="M62" s="1"/>
  <c r="N62"/>
  <c r="I61"/>
  <c r="N61"/>
  <c r="I60"/>
  <c r="M60" s="1"/>
  <c r="I59"/>
  <c r="N59" s="1"/>
  <c r="I58"/>
  <c r="M58" s="1"/>
  <c r="N58"/>
  <c r="L57"/>
  <c r="K57"/>
  <c r="J57"/>
  <c r="H57"/>
  <c r="G57"/>
  <c r="F57"/>
  <c r="E57"/>
  <c r="D57"/>
  <c r="I56"/>
  <c r="M56" s="1"/>
  <c r="N56"/>
  <c r="I55"/>
  <c r="N55"/>
  <c r="I54"/>
  <c r="M54" s="1"/>
  <c r="L53"/>
  <c r="K53"/>
  <c r="J53"/>
  <c r="H53"/>
  <c r="G53"/>
  <c r="F53"/>
  <c r="E53"/>
  <c r="D53"/>
  <c r="I52"/>
  <c r="M52" s="1"/>
  <c r="N52"/>
  <c r="I51"/>
  <c r="N51"/>
  <c r="N50" s="1"/>
  <c r="L50"/>
  <c r="K50"/>
  <c r="J50"/>
  <c r="I50"/>
  <c r="H50"/>
  <c r="G50"/>
  <c r="F50"/>
  <c r="E50"/>
  <c r="D50"/>
  <c r="I49"/>
  <c r="N49"/>
  <c r="I48"/>
  <c r="M48" s="1"/>
  <c r="L47"/>
  <c r="K47"/>
  <c r="J47"/>
  <c r="H47"/>
  <c r="G47"/>
  <c r="F47"/>
  <c r="E47"/>
  <c r="D47"/>
  <c r="I46"/>
  <c r="M46" s="1"/>
  <c r="I45"/>
  <c r="N45" s="1"/>
  <c r="I44"/>
  <c r="M44" s="1"/>
  <c r="N44"/>
  <c r="I43"/>
  <c r="N43"/>
  <c r="I42"/>
  <c r="M42" s="1"/>
  <c r="L41"/>
  <c r="K41"/>
  <c r="J41"/>
  <c r="I41"/>
  <c r="H41"/>
  <c r="G41"/>
  <c r="F41"/>
  <c r="E41"/>
  <c r="D41"/>
  <c r="I40"/>
  <c r="M40" s="1"/>
  <c r="N40"/>
  <c r="I39"/>
  <c r="N39"/>
  <c r="I38"/>
  <c r="M38" s="1"/>
  <c r="I37"/>
  <c r="N37" s="1"/>
  <c r="I36"/>
  <c r="M36" s="1"/>
  <c r="I35"/>
  <c r="N35" s="1"/>
  <c r="L34"/>
  <c r="J34"/>
  <c r="G34"/>
  <c r="E34"/>
  <c r="I33"/>
  <c r="M33" s="1"/>
  <c r="N33"/>
  <c r="I32"/>
  <c r="M32"/>
  <c r="I31"/>
  <c r="N31"/>
  <c r="L30"/>
  <c r="K30"/>
  <c r="J30"/>
  <c r="I30"/>
  <c r="N30" s="1"/>
  <c r="N29" s="1"/>
  <c r="H30"/>
  <c r="H29" s="1"/>
  <c r="G30"/>
  <c r="F30"/>
  <c r="F29" s="1"/>
  <c r="E30"/>
  <c r="D30"/>
  <c r="D29" s="1"/>
  <c r="L29"/>
  <c r="K29"/>
  <c r="J29"/>
  <c r="I29"/>
  <c r="G29"/>
  <c r="E29"/>
  <c r="L28"/>
  <c r="L27" s="1"/>
  <c r="J28"/>
  <c r="J27" s="1"/>
  <c r="G28"/>
  <c r="G27" s="1"/>
  <c r="E28"/>
  <c r="E27" s="1"/>
  <c r="I62" i="271"/>
  <c r="M62" s="1"/>
  <c r="I61"/>
  <c r="M61" s="1"/>
  <c r="N61"/>
  <c r="I60"/>
  <c r="M60"/>
  <c r="I59"/>
  <c r="M59" s="1"/>
  <c r="I58"/>
  <c r="M58" s="1"/>
  <c r="M57" s="1"/>
  <c r="L57"/>
  <c r="K57"/>
  <c r="J57"/>
  <c r="I57"/>
  <c r="H57"/>
  <c r="G57"/>
  <c r="F57"/>
  <c r="E57"/>
  <c r="D57"/>
  <c r="I56"/>
  <c r="M56" s="1"/>
  <c r="I55"/>
  <c r="N55" s="1"/>
  <c r="I54"/>
  <c r="M54" s="1"/>
  <c r="L53"/>
  <c r="K53"/>
  <c r="J53"/>
  <c r="H53"/>
  <c r="G53"/>
  <c r="F53"/>
  <c r="E53"/>
  <c r="D53"/>
  <c r="I52"/>
  <c r="M52"/>
  <c r="I51"/>
  <c r="N51"/>
  <c r="L50"/>
  <c r="K50"/>
  <c r="J50"/>
  <c r="I50"/>
  <c r="H50"/>
  <c r="G50"/>
  <c r="F50"/>
  <c r="E50"/>
  <c r="D50"/>
  <c r="I49"/>
  <c r="N49" s="1"/>
  <c r="I48"/>
  <c r="M48" s="1"/>
  <c r="L47"/>
  <c r="K47"/>
  <c r="J47"/>
  <c r="H47"/>
  <c r="G47"/>
  <c r="F47"/>
  <c r="E47"/>
  <c r="D47"/>
  <c r="I46"/>
  <c r="M46"/>
  <c r="I45"/>
  <c r="N45"/>
  <c r="I44"/>
  <c r="M44"/>
  <c r="I43"/>
  <c r="N43"/>
  <c r="I42"/>
  <c r="M42"/>
  <c r="L41"/>
  <c r="K41"/>
  <c r="J41"/>
  <c r="I41"/>
  <c r="H41"/>
  <c r="G41"/>
  <c r="F41"/>
  <c r="E41"/>
  <c r="D41"/>
  <c r="I40"/>
  <c r="M40" s="1"/>
  <c r="I39"/>
  <c r="M39" s="1"/>
  <c r="N39"/>
  <c r="I38"/>
  <c r="M38"/>
  <c r="I37"/>
  <c r="M37" s="1"/>
  <c r="I36"/>
  <c r="M36" s="1"/>
  <c r="I35"/>
  <c r="M35" s="1"/>
  <c r="N35"/>
  <c r="K34"/>
  <c r="G34"/>
  <c r="E34"/>
  <c r="I33"/>
  <c r="M33" s="1"/>
  <c r="N33"/>
  <c r="I32"/>
  <c r="M32"/>
  <c r="I31"/>
  <c r="M31" s="1"/>
  <c r="M30" s="1"/>
  <c r="L30"/>
  <c r="K30"/>
  <c r="K29" s="1"/>
  <c r="K28" s="1"/>
  <c r="K27" s="1"/>
  <c r="J30"/>
  <c r="I30"/>
  <c r="I29" s="1"/>
  <c r="H30"/>
  <c r="G30"/>
  <c r="G29" s="1"/>
  <c r="G28" s="1"/>
  <c r="G27" s="1"/>
  <c r="F30"/>
  <c r="E30"/>
  <c r="E29" s="1"/>
  <c r="E28" s="1"/>
  <c r="E27" s="1"/>
  <c r="D30"/>
  <c r="L29"/>
  <c r="J29"/>
  <c r="H29"/>
  <c r="F29"/>
  <c r="D29"/>
  <c r="I62" i="272"/>
  <c r="M62" s="1"/>
  <c r="I61"/>
  <c r="N61" s="1"/>
  <c r="I60"/>
  <c r="M60" s="1"/>
  <c r="I59"/>
  <c r="N59" s="1"/>
  <c r="I58"/>
  <c r="M58" s="1"/>
  <c r="L57"/>
  <c r="K57"/>
  <c r="J57"/>
  <c r="H57"/>
  <c r="G57"/>
  <c r="F57"/>
  <c r="E57"/>
  <c r="D57"/>
  <c r="I56"/>
  <c r="M56"/>
  <c r="I55"/>
  <c r="N55"/>
  <c r="I54"/>
  <c r="M54"/>
  <c r="L53"/>
  <c r="K53"/>
  <c r="J53"/>
  <c r="I53"/>
  <c r="H53"/>
  <c r="G53"/>
  <c r="F53"/>
  <c r="E53"/>
  <c r="D53"/>
  <c r="I52"/>
  <c r="M52" s="1"/>
  <c r="I51"/>
  <c r="N51" s="1"/>
  <c r="L50"/>
  <c r="K50"/>
  <c r="J50"/>
  <c r="H50"/>
  <c r="G50"/>
  <c r="F50"/>
  <c r="E50"/>
  <c r="D50"/>
  <c r="I49"/>
  <c r="M49" s="1"/>
  <c r="I48"/>
  <c r="M48" s="1"/>
  <c r="M47" s="1"/>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M31" s="1"/>
  <c r="M30" s="1"/>
  <c r="L30"/>
  <c r="K30"/>
  <c r="J30"/>
  <c r="H30"/>
  <c r="G30"/>
  <c r="G29" s="1"/>
  <c r="G28" s="1"/>
  <c r="G27" s="1"/>
  <c r="F30"/>
  <c r="E30"/>
  <c r="E29" s="1"/>
  <c r="E28" s="1"/>
  <c r="E27" s="1"/>
  <c r="D30"/>
  <c r="L29"/>
  <c r="L28" s="1"/>
  <c r="L27" s="1"/>
  <c r="K29"/>
  <c r="J29"/>
  <c r="J28" s="1"/>
  <c r="J27" s="1"/>
  <c r="H29"/>
  <c r="F29"/>
  <c r="D29"/>
  <c r="K28"/>
  <c r="K27"/>
  <c r="I62" i="273"/>
  <c r="M62" s="1"/>
  <c r="I61"/>
  <c r="N61" s="1"/>
  <c r="I60"/>
  <c r="M60" s="1"/>
  <c r="I59"/>
  <c r="N59" s="1"/>
  <c r="I58"/>
  <c r="M58" s="1"/>
  <c r="L57"/>
  <c r="K57"/>
  <c r="J57"/>
  <c r="H57"/>
  <c r="G57"/>
  <c r="F57"/>
  <c r="E57"/>
  <c r="D57"/>
  <c r="I56"/>
  <c r="M56"/>
  <c r="I55"/>
  <c r="N55"/>
  <c r="I54"/>
  <c r="M54"/>
  <c r="L53"/>
  <c r="K53"/>
  <c r="J53"/>
  <c r="I53"/>
  <c r="H53"/>
  <c r="G53"/>
  <c r="F53"/>
  <c r="E53"/>
  <c r="D53"/>
  <c r="I52"/>
  <c r="M52" s="1"/>
  <c r="I51"/>
  <c r="M51" s="1"/>
  <c r="L50"/>
  <c r="K50"/>
  <c r="J50"/>
  <c r="H50"/>
  <c r="G50"/>
  <c r="F50"/>
  <c r="E50"/>
  <c r="D50"/>
  <c r="I49"/>
  <c r="N49"/>
  <c r="I48"/>
  <c r="M48"/>
  <c r="L47"/>
  <c r="K47"/>
  <c r="J47"/>
  <c r="I47"/>
  <c r="H47"/>
  <c r="G47"/>
  <c r="F47"/>
  <c r="E47"/>
  <c r="D47"/>
  <c r="I46"/>
  <c r="M46" s="1"/>
  <c r="I45"/>
  <c r="N45" s="1"/>
  <c r="I44"/>
  <c r="M44" s="1"/>
  <c r="I43"/>
  <c r="N43" s="1"/>
  <c r="I42"/>
  <c r="M42" s="1"/>
  <c r="L41"/>
  <c r="L34" s="1"/>
  <c r="K41"/>
  <c r="J41"/>
  <c r="J34" s="1"/>
  <c r="H41"/>
  <c r="H34" s="1"/>
  <c r="G41"/>
  <c r="F41"/>
  <c r="F34" s="1"/>
  <c r="E41"/>
  <c r="D41"/>
  <c r="D34" s="1"/>
  <c r="I40"/>
  <c r="M40"/>
  <c r="I39"/>
  <c r="N39"/>
  <c r="I38"/>
  <c r="M38"/>
  <c r="I37"/>
  <c r="N37"/>
  <c r="I36"/>
  <c r="M36"/>
  <c r="I35"/>
  <c r="N35"/>
  <c r="K34"/>
  <c r="G34"/>
  <c r="E34"/>
  <c r="I33"/>
  <c r="M33" s="1"/>
  <c r="N33"/>
  <c r="I32"/>
  <c r="M32"/>
  <c r="I31"/>
  <c r="M31" s="1"/>
  <c r="M30" s="1"/>
  <c r="L30"/>
  <c r="K30"/>
  <c r="J30"/>
  <c r="H30"/>
  <c r="G30"/>
  <c r="G29" s="1"/>
  <c r="G28" s="1"/>
  <c r="G27" s="1"/>
  <c r="F30"/>
  <c r="E30"/>
  <c r="E29" s="1"/>
  <c r="E28" s="1"/>
  <c r="E27" s="1"/>
  <c r="D30"/>
  <c r="L29"/>
  <c r="L28" s="1"/>
  <c r="L27" s="1"/>
  <c r="K29"/>
  <c r="J29"/>
  <c r="J28" s="1"/>
  <c r="J27" s="1"/>
  <c r="H29"/>
  <c r="F29"/>
  <c r="D29"/>
  <c r="K28"/>
  <c r="K27"/>
  <c r="I62" i="274"/>
  <c r="M62" s="1"/>
  <c r="I61"/>
  <c r="N61" s="1"/>
  <c r="I60"/>
  <c r="M60" s="1"/>
  <c r="I59"/>
  <c r="N59" s="1"/>
  <c r="I58"/>
  <c r="M58" s="1"/>
  <c r="L57"/>
  <c r="K57"/>
  <c r="J57"/>
  <c r="H57"/>
  <c r="G57"/>
  <c r="F57"/>
  <c r="E57"/>
  <c r="D57"/>
  <c r="I56"/>
  <c r="M56"/>
  <c r="I55"/>
  <c r="N55"/>
  <c r="I54"/>
  <c r="M54"/>
  <c r="L53"/>
  <c r="K53"/>
  <c r="J53"/>
  <c r="I53"/>
  <c r="H53"/>
  <c r="G53"/>
  <c r="F53"/>
  <c r="E53"/>
  <c r="D53"/>
  <c r="I52"/>
  <c r="M52" s="1"/>
  <c r="I51"/>
  <c r="M51" s="1"/>
  <c r="L50"/>
  <c r="K50"/>
  <c r="J50"/>
  <c r="H50"/>
  <c r="G50"/>
  <c r="F50"/>
  <c r="E50"/>
  <c r="D50"/>
  <c r="I49"/>
  <c r="N49"/>
  <c r="I48"/>
  <c r="M48"/>
  <c r="L47"/>
  <c r="K47"/>
  <c r="J47"/>
  <c r="I47"/>
  <c r="H47"/>
  <c r="G47"/>
  <c r="F47"/>
  <c r="E47"/>
  <c r="D47"/>
  <c r="I46"/>
  <c r="M46" s="1"/>
  <c r="I45"/>
  <c r="M45" s="1"/>
  <c r="N45"/>
  <c r="I44"/>
  <c r="M44"/>
  <c r="I43"/>
  <c r="M43" s="1"/>
  <c r="I42"/>
  <c r="M42" s="1"/>
  <c r="L41"/>
  <c r="K41"/>
  <c r="J41"/>
  <c r="I41"/>
  <c r="H41"/>
  <c r="G41"/>
  <c r="F41"/>
  <c r="E41"/>
  <c r="D41"/>
  <c r="I40"/>
  <c r="M40" s="1"/>
  <c r="I39"/>
  <c r="M39" s="1"/>
  <c r="N39"/>
  <c r="I38"/>
  <c r="M38"/>
  <c r="I37"/>
  <c r="M37" s="1"/>
  <c r="I36"/>
  <c r="M36" s="1"/>
  <c r="I35"/>
  <c r="M35" s="1"/>
  <c r="N35"/>
  <c r="L34"/>
  <c r="K34"/>
  <c r="J34"/>
  <c r="I34"/>
  <c r="H34"/>
  <c r="G34"/>
  <c r="F34"/>
  <c r="E34"/>
  <c r="D34"/>
  <c r="I33"/>
  <c r="M33" s="1"/>
  <c r="N33"/>
  <c r="I32"/>
  <c r="M32"/>
  <c r="I31"/>
  <c r="M31" s="1"/>
  <c r="L30"/>
  <c r="K30"/>
  <c r="J30"/>
  <c r="H30"/>
  <c r="G30"/>
  <c r="G29" s="1"/>
  <c r="G28" s="1"/>
  <c r="G27" s="1"/>
  <c r="F30"/>
  <c r="E30"/>
  <c r="E29" s="1"/>
  <c r="E28" s="1"/>
  <c r="E27" s="1"/>
  <c r="D30"/>
  <c r="L29"/>
  <c r="L28" s="1"/>
  <c r="L27" s="1"/>
  <c r="K29"/>
  <c r="J29"/>
  <c r="J28" s="1"/>
  <c r="J27" s="1"/>
  <c r="H29"/>
  <c r="F29"/>
  <c r="D29"/>
  <c r="K28"/>
  <c r="H28"/>
  <c r="H27" s="1"/>
  <c r="F28"/>
  <c r="F27" s="1"/>
  <c r="D28"/>
  <c r="D27" s="1"/>
  <c r="K27"/>
  <c r="I62" i="275"/>
  <c r="M62" s="1"/>
  <c r="I61"/>
  <c r="N61" s="1"/>
  <c r="I60"/>
  <c r="M60" s="1"/>
  <c r="I59"/>
  <c r="M59" s="1"/>
  <c r="N59"/>
  <c r="I58"/>
  <c r="M58"/>
  <c r="L57"/>
  <c r="K57"/>
  <c r="J57"/>
  <c r="H57"/>
  <c r="G57"/>
  <c r="F57"/>
  <c r="E57"/>
  <c r="D57"/>
  <c r="I56"/>
  <c r="M56"/>
  <c r="I55"/>
  <c r="M55" s="1"/>
  <c r="I54"/>
  <c r="M54" s="1"/>
  <c r="L53"/>
  <c r="K53"/>
  <c r="J53"/>
  <c r="H53"/>
  <c r="G53"/>
  <c r="F53"/>
  <c r="E53"/>
  <c r="D53"/>
  <c r="I52"/>
  <c r="M52"/>
  <c r="I51"/>
  <c r="M51" s="1"/>
  <c r="M50" s="1"/>
  <c r="N51"/>
  <c r="L50"/>
  <c r="K50"/>
  <c r="J50"/>
  <c r="I50"/>
  <c r="H50"/>
  <c r="G50"/>
  <c r="F50"/>
  <c r="E50"/>
  <c r="D50"/>
  <c r="I49"/>
  <c r="M49" s="1"/>
  <c r="N49"/>
  <c r="I48"/>
  <c r="M48"/>
  <c r="L47"/>
  <c r="K47"/>
  <c r="J47"/>
  <c r="I47"/>
  <c r="H47"/>
  <c r="G47"/>
  <c r="F47"/>
  <c r="E47"/>
  <c r="D47"/>
  <c r="I46"/>
  <c r="M46"/>
  <c r="I45"/>
  <c r="N45"/>
  <c r="I44"/>
  <c r="M44"/>
  <c r="I43"/>
  <c r="N43"/>
  <c r="I42"/>
  <c r="M42"/>
  <c r="L41"/>
  <c r="K41"/>
  <c r="K34" s="1"/>
  <c r="J41"/>
  <c r="I41"/>
  <c r="H41"/>
  <c r="G41"/>
  <c r="G34" s="1"/>
  <c r="F41"/>
  <c r="E41"/>
  <c r="E34" s="1"/>
  <c r="D41"/>
  <c r="I40"/>
  <c r="M40" s="1"/>
  <c r="I39"/>
  <c r="N39" s="1"/>
  <c r="I38"/>
  <c r="M38" s="1"/>
  <c r="I37"/>
  <c r="N37" s="1"/>
  <c r="I36"/>
  <c r="M36" s="1"/>
  <c r="I35"/>
  <c r="N35" s="1"/>
  <c r="L34"/>
  <c r="J34"/>
  <c r="H34"/>
  <c r="F34"/>
  <c r="D34"/>
  <c r="I33"/>
  <c r="M33" s="1"/>
  <c r="I32"/>
  <c r="M32" s="1"/>
  <c r="I31"/>
  <c r="N31" s="1"/>
  <c r="L30"/>
  <c r="K30"/>
  <c r="J30"/>
  <c r="H30"/>
  <c r="G30"/>
  <c r="G29" s="1"/>
  <c r="G28" s="1"/>
  <c r="G27" s="1"/>
  <c r="F30"/>
  <c r="E30"/>
  <c r="E29" s="1"/>
  <c r="E28" s="1"/>
  <c r="D30"/>
  <c r="L29"/>
  <c r="L28" s="1"/>
  <c r="L27" s="1"/>
  <c r="K29"/>
  <c r="J29"/>
  <c r="J28" s="1"/>
  <c r="J27" s="1"/>
  <c r="H29"/>
  <c r="F29"/>
  <c r="F28" s="1"/>
  <c r="F27" s="1"/>
  <c r="D29"/>
  <c r="K28"/>
  <c r="K27" s="1"/>
  <c r="H28"/>
  <c r="H27" s="1"/>
  <c r="D28"/>
  <c r="D27" s="1"/>
  <c r="E27"/>
  <c r="I62" i="111"/>
  <c r="M62" s="1"/>
  <c r="N62"/>
  <c r="I61"/>
  <c r="N61"/>
  <c r="I60"/>
  <c r="M60" s="1"/>
  <c r="I59"/>
  <c r="N59" s="1"/>
  <c r="I58"/>
  <c r="M58" s="1"/>
  <c r="N58"/>
  <c r="L57"/>
  <c r="K57"/>
  <c r="J57"/>
  <c r="H57"/>
  <c r="G57"/>
  <c r="F57"/>
  <c r="E57"/>
  <c r="D57"/>
  <c r="I56"/>
  <c r="M56" s="1"/>
  <c r="N56"/>
  <c r="I55"/>
  <c r="N55"/>
  <c r="I54"/>
  <c r="M54" s="1"/>
  <c r="N54"/>
  <c r="L53"/>
  <c r="K53"/>
  <c r="J53"/>
  <c r="H53"/>
  <c r="G53"/>
  <c r="F53"/>
  <c r="E53"/>
  <c r="D53"/>
  <c r="I52"/>
  <c r="M52" s="1"/>
  <c r="N52"/>
  <c r="I51"/>
  <c r="N51"/>
  <c r="N50" s="1"/>
  <c r="L50"/>
  <c r="K50"/>
  <c r="J50"/>
  <c r="I50"/>
  <c r="H50"/>
  <c r="G50"/>
  <c r="F50"/>
  <c r="E50"/>
  <c r="D50"/>
  <c r="I49"/>
  <c r="N49" s="1"/>
  <c r="I48"/>
  <c r="M48" s="1"/>
  <c r="N48"/>
  <c r="N47" s="1"/>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c r="K34"/>
  <c r="G34"/>
  <c r="E34"/>
  <c r="I33"/>
  <c r="N33" s="1"/>
  <c r="I32"/>
  <c r="M32" s="1"/>
  <c r="N32"/>
  <c r="I31"/>
  <c r="N31"/>
  <c r="L30"/>
  <c r="K30"/>
  <c r="K29"/>
  <c r="K28" s="1"/>
  <c r="K27" s="1"/>
  <c r="J30"/>
  <c r="I30"/>
  <c r="N30" s="1"/>
  <c r="H30"/>
  <c r="G30"/>
  <c r="G29"/>
  <c r="G28" s="1"/>
  <c r="G27" s="1"/>
  <c r="F30"/>
  <c r="E30"/>
  <c r="E29" s="1"/>
  <c r="E28" s="1"/>
  <c r="E27" s="1"/>
  <c r="D30"/>
  <c r="L29"/>
  <c r="J29"/>
  <c r="H29"/>
  <c r="F29"/>
  <c r="D29"/>
  <c r="I62" i="112"/>
  <c r="M62" s="1"/>
  <c r="N62"/>
  <c r="I61"/>
  <c r="N61"/>
  <c r="I60"/>
  <c r="M60" s="1"/>
  <c r="I59"/>
  <c r="N59" s="1"/>
  <c r="I58"/>
  <c r="M58" s="1"/>
  <c r="N58"/>
  <c r="L57"/>
  <c r="K57"/>
  <c r="J57"/>
  <c r="H57"/>
  <c r="G57"/>
  <c r="F57"/>
  <c r="E57"/>
  <c r="D57"/>
  <c r="I56"/>
  <c r="M56" s="1"/>
  <c r="I55"/>
  <c r="N55" s="1"/>
  <c r="I54"/>
  <c r="M54" s="1"/>
  <c r="N54"/>
  <c r="L53"/>
  <c r="K53"/>
  <c r="J53"/>
  <c r="H53"/>
  <c r="G53"/>
  <c r="F53"/>
  <c r="E53"/>
  <c r="D53"/>
  <c r="I52"/>
  <c r="M52" s="1"/>
  <c r="I51"/>
  <c r="N51" s="1"/>
  <c r="L50"/>
  <c r="K50"/>
  <c r="J50"/>
  <c r="I50"/>
  <c r="H50"/>
  <c r="G50"/>
  <c r="F50"/>
  <c r="E50"/>
  <c r="D50"/>
  <c r="I49"/>
  <c r="N49" s="1"/>
  <c r="I48"/>
  <c r="M48" s="1"/>
  <c r="N48"/>
  <c r="N47" s="1"/>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c r="K34"/>
  <c r="G34"/>
  <c r="E34"/>
  <c r="I33"/>
  <c r="N33"/>
  <c r="I32"/>
  <c r="M32" s="1"/>
  <c r="I31"/>
  <c r="N31" s="1"/>
  <c r="L30"/>
  <c r="K30"/>
  <c r="K29"/>
  <c r="K28"/>
  <c r="K27" s="1"/>
  <c r="J30"/>
  <c r="I30"/>
  <c r="N30"/>
  <c r="N29" s="1"/>
  <c r="H30"/>
  <c r="G30"/>
  <c r="G29" s="1"/>
  <c r="G28" s="1"/>
  <c r="G27" s="1"/>
  <c r="F30"/>
  <c r="E30"/>
  <c r="E29"/>
  <c r="E28" s="1"/>
  <c r="E27" s="1"/>
  <c r="D30"/>
  <c r="L29"/>
  <c r="L28" s="1"/>
  <c r="L27" s="1"/>
  <c r="J29"/>
  <c r="H29"/>
  <c r="F29"/>
  <c r="D29"/>
  <c r="I62" i="113"/>
  <c r="M62" s="1"/>
  <c r="I61"/>
  <c r="N61" s="1"/>
  <c r="I60"/>
  <c r="M60" s="1"/>
  <c r="N60"/>
  <c r="I59"/>
  <c r="N59"/>
  <c r="I58"/>
  <c r="M58" s="1"/>
  <c r="L57"/>
  <c r="K57"/>
  <c r="J57"/>
  <c r="H57"/>
  <c r="G57"/>
  <c r="F57"/>
  <c r="E57"/>
  <c r="D57"/>
  <c r="I56"/>
  <c r="M56" s="1"/>
  <c r="I55"/>
  <c r="N55" s="1"/>
  <c r="I54"/>
  <c r="M54" s="1"/>
  <c r="N54"/>
  <c r="L53"/>
  <c r="K53"/>
  <c r="J53"/>
  <c r="H53"/>
  <c r="G53"/>
  <c r="F53"/>
  <c r="E53"/>
  <c r="D53"/>
  <c r="I52"/>
  <c r="M52" s="1"/>
  <c r="I51"/>
  <c r="N51" s="1"/>
  <c r="L50"/>
  <c r="K50"/>
  <c r="J50"/>
  <c r="I50"/>
  <c r="H50"/>
  <c r="G50"/>
  <c r="F50"/>
  <c r="E50"/>
  <c r="D50"/>
  <c r="I49"/>
  <c r="N49" s="1"/>
  <c r="I48"/>
  <c r="M48" s="1"/>
  <c r="N48"/>
  <c r="N47" s="1"/>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c r="K34"/>
  <c r="G34"/>
  <c r="E34"/>
  <c r="I33"/>
  <c r="N33" s="1"/>
  <c r="I32"/>
  <c r="M32" s="1"/>
  <c r="N32"/>
  <c r="I31"/>
  <c r="N31"/>
  <c r="L30"/>
  <c r="K30"/>
  <c r="K29"/>
  <c r="K28"/>
  <c r="K27" s="1"/>
  <c r="J30"/>
  <c r="I30"/>
  <c r="N30"/>
  <c r="H30"/>
  <c r="G30"/>
  <c r="G29" s="1"/>
  <c r="G28" s="1"/>
  <c r="G27" s="1"/>
  <c r="F30"/>
  <c r="E30"/>
  <c r="E29"/>
  <c r="E28" s="1"/>
  <c r="E27" s="1"/>
  <c r="D30"/>
  <c r="L29"/>
  <c r="L28" s="1"/>
  <c r="L27" s="1"/>
  <c r="J29"/>
  <c r="H29"/>
  <c r="F29"/>
  <c r="D29"/>
  <c r="I62" i="114"/>
  <c r="M62" s="1"/>
  <c r="I61"/>
  <c r="N61" s="1"/>
  <c r="I60"/>
  <c r="M60" s="1"/>
  <c r="N60"/>
  <c r="I59"/>
  <c r="N59" s="1"/>
  <c r="I58"/>
  <c r="M58" s="1"/>
  <c r="L57"/>
  <c r="K57"/>
  <c r="J57"/>
  <c r="H57"/>
  <c r="G57"/>
  <c r="F57"/>
  <c r="E57"/>
  <c r="D57"/>
  <c r="I56"/>
  <c r="M56" s="1"/>
  <c r="I55"/>
  <c r="N55" s="1"/>
  <c r="I54"/>
  <c r="M54" s="1"/>
  <c r="N54"/>
  <c r="L53"/>
  <c r="K53"/>
  <c r="J53"/>
  <c r="H53"/>
  <c r="G53"/>
  <c r="F53"/>
  <c r="E53"/>
  <c r="D53"/>
  <c r="I52"/>
  <c r="M52" s="1"/>
  <c r="N52"/>
  <c r="I51"/>
  <c r="N51"/>
  <c r="N50"/>
  <c r="L50"/>
  <c r="K50"/>
  <c r="J50"/>
  <c r="I50"/>
  <c r="H50"/>
  <c r="G50"/>
  <c r="F50"/>
  <c r="E50"/>
  <c r="D50"/>
  <c r="I49"/>
  <c r="N49" s="1"/>
  <c r="I48"/>
  <c r="M48" s="1"/>
  <c r="N48"/>
  <c r="N47" s="1"/>
  <c r="L47"/>
  <c r="K47"/>
  <c r="J47"/>
  <c r="H47"/>
  <c r="G47"/>
  <c r="F47"/>
  <c r="E47"/>
  <c r="D47"/>
  <c r="I46"/>
  <c r="M46" s="1"/>
  <c r="N46"/>
  <c r="I45"/>
  <c r="N45"/>
  <c r="I44"/>
  <c r="M44" s="1"/>
  <c r="I43"/>
  <c r="N43" s="1"/>
  <c r="I42"/>
  <c r="M42" s="1"/>
  <c r="N42"/>
  <c r="L41"/>
  <c r="L34" s="1"/>
  <c r="K41"/>
  <c r="J41"/>
  <c r="H41"/>
  <c r="G41"/>
  <c r="F41"/>
  <c r="F34" s="1"/>
  <c r="E41"/>
  <c r="D41"/>
  <c r="I40"/>
  <c r="M40" s="1"/>
  <c r="I39"/>
  <c r="N39" s="1"/>
  <c r="I38"/>
  <c r="M38" s="1"/>
  <c r="N38"/>
  <c r="I37"/>
  <c r="N37"/>
  <c r="I36"/>
  <c r="M36" s="1"/>
  <c r="I35"/>
  <c r="N35" s="1"/>
  <c r="K34"/>
  <c r="G34"/>
  <c r="E34"/>
  <c r="I33"/>
  <c r="N33"/>
  <c r="I32"/>
  <c r="M32" s="1"/>
  <c r="I31"/>
  <c r="N31" s="1"/>
  <c r="L30"/>
  <c r="K30"/>
  <c r="K29"/>
  <c r="K28" s="1"/>
  <c r="K27" s="1"/>
  <c r="J30"/>
  <c r="I30"/>
  <c r="N30" s="1"/>
  <c r="N29" s="1"/>
  <c r="H30"/>
  <c r="G30"/>
  <c r="G29"/>
  <c r="G28" s="1"/>
  <c r="G27" s="1"/>
  <c r="F30"/>
  <c r="E30"/>
  <c r="E29" s="1"/>
  <c r="E28" s="1"/>
  <c r="E27" s="1"/>
  <c r="D30"/>
  <c r="L29"/>
  <c r="J29"/>
  <c r="H29"/>
  <c r="F29"/>
  <c r="D29"/>
  <c r="I62" i="115"/>
  <c r="M62" s="1"/>
  <c r="N62"/>
  <c r="I61"/>
  <c r="N61"/>
  <c r="I60"/>
  <c r="M60" s="1"/>
  <c r="I59"/>
  <c r="N59" s="1"/>
  <c r="I58"/>
  <c r="M58" s="1"/>
  <c r="N58"/>
  <c r="L57"/>
  <c r="K57"/>
  <c r="J57"/>
  <c r="H57"/>
  <c r="G57"/>
  <c r="F57"/>
  <c r="E57"/>
  <c r="D57"/>
  <c r="I56"/>
  <c r="M56" s="1"/>
  <c r="I55"/>
  <c r="N55" s="1"/>
  <c r="I54"/>
  <c r="M54" s="1"/>
  <c r="N54"/>
  <c r="L53"/>
  <c r="K53"/>
  <c r="J53"/>
  <c r="H53"/>
  <c r="G53"/>
  <c r="F53"/>
  <c r="E53"/>
  <c r="D53"/>
  <c r="I52"/>
  <c r="M52" s="1"/>
  <c r="N52"/>
  <c r="I51"/>
  <c r="N51"/>
  <c r="N50"/>
  <c r="L50"/>
  <c r="K50"/>
  <c r="J50"/>
  <c r="I50"/>
  <c r="H50"/>
  <c r="G50"/>
  <c r="F50"/>
  <c r="E50"/>
  <c r="D50"/>
  <c r="I49"/>
  <c r="N49" s="1"/>
  <c r="I48"/>
  <c r="M48" s="1"/>
  <c r="N48"/>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c r="K34"/>
  <c r="G34"/>
  <c r="E34"/>
  <c r="I33"/>
  <c r="N33" s="1"/>
  <c r="I32"/>
  <c r="M32" s="1"/>
  <c r="N32"/>
  <c r="I31"/>
  <c r="N31" s="1"/>
  <c r="L30"/>
  <c r="K30"/>
  <c r="K29"/>
  <c r="K28"/>
  <c r="K27" s="1"/>
  <c r="J30"/>
  <c r="I30"/>
  <c r="N30"/>
  <c r="H30"/>
  <c r="G30"/>
  <c r="G29" s="1"/>
  <c r="G28" s="1"/>
  <c r="G27" s="1"/>
  <c r="F30"/>
  <c r="E30"/>
  <c r="E29"/>
  <c r="E28" s="1"/>
  <c r="E27" s="1"/>
  <c r="D30"/>
  <c r="L29"/>
  <c r="L28" s="1"/>
  <c r="L27" s="1"/>
  <c r="J29"/>
  <c r="H29"/>
  <c r="F29"/>
  <c r="D29"/>
  <c r="I62" i="116"/>
  <c r="M62" s="1"/>
  <c r="I61"/>
  <c r="N61" s="1"/>
  <c r="I60"/>
  <c r="M60" s="1"/>
  <c r="N60"/>
  <c r="I59"/>
  <c r="N59" s="1"/>
  <c r="I58"/>
  <c r="M58" s="1"/>
  <c r="N58"/>
  <c r="L57"/>
  <c r="K57"/>
  <c r="J57"/>
  <c r="H57"/>
  <c r="G57"/>
  <c r="F57"/>
  <c r="E57"/>
  <c r="D57"/>
  <c r="I56"/>
  <c r="M56" s="1"/>
  <c r="I55"/>
  <c r="N55" s="1"/>
  <c r="I54"/>
  <c r="M54" s="1"/>
  <c r="N54"/>
  <c r="L53"/>
  <c r="K53"/>
  <c r="J53"/>
  <c r="H53"/>
  <c r="G53"/>
  <c r="F53"/>
  <c r="E53"/>
  <c r="D53"/>
  <c r="I52"/>
  <c r="M52" s="1"/>
  <c r="I51"/>
  <c r="N51" s="1"/>
  <c r="L50"/>
  <c r="K50"/>
  <c r="J50"/>
  <c r="I50"/>
  <c r="H50"/>
  <c r="G50"/>
  <c r="F50"/>
  <c r="E50"/>
  <c r="D50"/>
  <c r="I49"/>
  <c r="N49" s="1"/>
  <c r="I48"/>
  <c r="M48" s="1"/>
  <c r="N48"/>
  <c r="N47" s="1"/>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s="1"/>
  <c r="K34"/>
  <c r="G34"/>
  <c r="E34"/>
  <c r="I33"/>
  <c r="N33"/>
  <c r="I32"/>
  <c r="M32" s="1"/>
  <c r="I31"/>
  <c r="N31" s="1"/>
  <c r="L30"/>
  <c r="K30"/>
  <c r="K29"/>
  <c r="K28" s="1"/>
  <c r="K27" s="1"/>
  <c r="J30"/>
  <c r="I30"/>
  <c r="N30" s="1"/>
  <c r="N29" s="1"/>
  <c r="H30"/>
  <c r="G30"/>
  <c r="G29"/>
  <c r="G28" s="1"/>
  <c r="G27" s="1"/>
  <c r="F30"/>
  <c r="E30"/>
  <c r="E29" s="1"/>
  <c r="E28" s="1"/>
  <c r="E27" s="1"/>
  <c r="D30"/>
  <c r="L29"/>
  <c r="J29"/>
  <c r="H29"/>
  <c r="F29"/>
  <c r="D29"/>
  <c r="I62" i="207"/>
  <c r="M62" s="1"/>
  <c r="N62"/>
  <c r="I61"/>
  <c r="N61"/>
  <c r="I60"/>
  <c r="M60" s="1"/>
  <c r="I59"/>
  <c r="N59" s="1"/>
  <c r="I58"/>
  <c r="M58" s="1"/>
  <c r="N58"/>
  <c r="L57"/>
  <c r="K57"/>
  <c r="J57"/>
  <c r="H57"/>
  <c r="G57"/>
  <c r="F57"/>
  <c r="E57"/>
  <c r="D57"/>
  <c r="I56"/>
  <c r="M56" s="1"/>
  <c r="N56"/>
  <c r="I55"/>
  <c r="N55"/>
  <c r="I54"/>
  <c r="M54" s="1"/>
  <c r="L53"/>
  <c r="K53"/>
  <c r="J53"/>
  <c r="H53"/>
  <c r="G53"/>
  <c r="F53"/>
  <c r="E53"/>
  <c r="D53"/>
  <c r="I52"/>
  <c r="M52" s="1"/>
  <c r="N52"/>
  <c r="I51"/>
  <c r="N51" s="1"/>
  <c r="N50" s="1"/>
  <c r="L50"/>
  <c r="K50"/>
  <c r="J50"/>
  <c r="I50"/>
  <c r="H50"/>
  <c r="G50"/>
  <c r="F50"/>
  <c r="E50"/>
  <c r="D50"/>
  <c r="I49"/>
  <c r="N49" s="1"/>
  <c r="I48"/>
  <c r="M48" s="1"/>
  <c r="N48"/>
  <c r="N47" s="1"/>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c r="K34"/>
  <c r="G34"/>
  <c r="E34"/>
  <c r="I33"/>
  <c r="N33" s="1"/>
  <c r="I32"/>
  <c r="M32" s="1"/>
  <c r="N32"/>
  <c r="I31"/>
  <c r="N31"/>
  <c r="L30"/>
  <c r="K30"/>
  <c r="K29"/>
  <c r="K28"/>
  <c r="K27" s="1"/>
  <c r="J30"/>
  <c r="I30"/>
  <c r="N30"/>
  <c r="H30"/>
  <c r="G30"/>
  <c r="G29" s="1"/>
  <c r="G28" s="1"/>
  <c r="G27" s="1"/>
  <c r="F30"/>
  <c r="E30"/>
  <c r="E29"/>
  <c r="E28" s="1"/>
  <c r="E27" s="1"/>
  <c r="D30"/>
  <c r="L29"/>
  <c r="L28" s="1"/>
  <c r="L27" s="1"/>
  <c r="J29"/>
  <c r="H29"/>
  <c r="F29"/>
  <c r="D29"/>
  <c r="I62" i="208"/>
  <c r="M62" s="1"/>
  <c r="I61"/>
  <c r="N61" s="1"/>
  <c r="I60"/>
  <c r="M60" s="1"/>
  <c r="N60"/>
  <c r="I59"/>
  <c r="N59"/>
  <c r="I58"/>
  <c r="M58" s="1"/>
  <c r="L57"/>
  <c r="K57"/>
  <c r="J57"/>
  <c r="H57"/>
  <c r="G57"/>
  <c r="F57"/>
  <c r="E57"/>
  <c r="D57"/>
  <c r="I56"/>
  <c r="M56" s="1"/>
  <c r="I55"/>
  <c r="N55" s="1"/>
  <c r="I54"/>
  <c r="M54" s="1"/>
  <c r="N54"/>
  <c r="L53"/>
  <c r="K53"/>
  <c r="J53"/>
  <c r="H53"/>
  <c r="G53"/>
  <c r="F53"/>
  <c r="E53"/>
  <c r="D53"/>
  <c r="I52"/>
  <c r="M52" s="1"/>
  <c r="I51"/>
  <c r="N51" s="1"/>
  <c r="L50"/>
  <c r="K50"/>
  <c r="J50"/>
  <c r="I50"/>
  <c r="H50"/>
  <c r="G50"/>
  <c r="F50"/>
  <c r="E50"/>
  <c r="D50"/>
  <c r="I49"/>
  <c r="N49" s="1"/>
  <c r="I48"/>
  <c r="M48" s="1"/>
  <c r="N48"/>
  <c r="N47" s="1"/>
  <c r="L47"/>
  <c r="K47"/>
  <c r="J47"/>
  <c r="H47"/>
  <c r="G47"/>
  <c r="F47"/>
  <c r="E47"/>
  <c r="D47"/>
  <c r="I46"/>
  <c r="M46" s="1"/>
  <c r="N46"/>
  <c r="I45"/>
  <c r="N45"/>
  <c r="I44"/>
  <c r="M44" s="1"/>
  <c r="I43"/>
  <c r="N43" s="1"/>
  <c r="I42"/>
  <c r="M42" s="1"/>
  <c r="N42"/>
  <c r="L41"/>
  <c r="L34" s="1"/>
  <c r="K41"/>
  <c r="J41"/>
  <c r="H41"/>
  <c r="G41"/>
  <c r="F41"/>
  <c r="F34" s="1"/>
  <c r="E41"/>
  <c r="D41"/>
  <c r="I40"/>
  <c r="M40" s="1"/>
  <c r="I39"/>
  <c r="N39" s="1"/>
  <c r="I38"/>
  <c r="M38" s="1"/>
  <c r="N38"/>
  <c r="I37"/>
  <c r="N37"/>
  <c r="I36"/>
  <c r="M36" s="1"/>
  <c r="I35"/>
  <c r="N35" s="1"/>
  <c r="K34"/>
  <c r="G34"/>
  <c r="E34"/>
  <c r="I33"/>
  <c r="N33"/>
  <c r="I32"/>
  <c r="M32" s="1"/>
  <c r="I31"/>
  <c r="N31" s="1"/>
  <c r="L30"/>
  <c r="K30"/>
  <c r="K29"/>
  <c r="K28" s="1"/>
  <c r="K27" s="1"/>
  <c r="J30"/>
  <c r="I30"/>
  <c r="N30" s="1"/>
  <c r="N29" s="1"/>
  <c r="H30"/>
  <c r="G30"/>
  <c r="G29"/>
  <c r="G28" s="1"/>
  <c r="G27" s="1"/>
  <c r="F30"/>
  <c r="E30"/>
  <c r="E29" s="1"/>
  <c r="E28" s="1"/>
  <c r="E27" s="1"/>
  <c r="D30"/>
  <c r="L29"/>
  <c r="J29"/>
  <c r="H29"/>
  <c r="F29"/>
  <c r="D29"/>
  <c r="I62" i="209"/>
  <c r="M62" s="1"/>
  <c r="N62"/>
  <c r="I61"/>
  <c r="N61"/>
  <c r="I60"/>
  <c r="M60" s="1"/>
  <c r="I59"/>
  <c r="N59" s="1"/>
  <c r="I58"/>
  <c r="M58" s="1"/>
  <c r="N58"/>
  <c r="L57"/>
  <c r="K57"/>
  <c r="J57"/>
  <c r="H57"/>
  <c r="G57"/>
  <c r="F57"/>
  <c r="E57"/>
  <c r="D57"/>
  <c r="I56"/>
  <c r="M56" s="1"/>
  <c r="I55"/>
  <c r="N55" s="1"/>
  <c r="I54"/>
  <c r="M54" s="1"/>
  <c r="N54"/>
  <c r="L53"/>
  <c r="K53"/>
  <c r="J53"/>
  <c r="H53"/>
  <c r="G53"/>
  <c r="F53"/>
  <c r="E53"/>
  <c r="D53"/>
  <c r="I52"/>
  <c r="M52" s="1"/>
  <c r="I51"/>
  <c r="N51" s="1"/>
  <c r="L50"/>
  <c r="K50"/>
  <c r="J50"/>
  <c r="I50"/>
  <c r="H50"/>
  <c r="G50"/>
  <c r="F50"/>
  <c r="E50"/>
  <c r="D50"/>
  <c r="I49"/>
  <c r="N49" s="1"/>
  <c r="I48"/>
  <c r="M48" s="1"/>
  <c r="N48"/>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c r="K34"/>
  <c r="G34"/>
  <c r="E34"/>
  <c r="I33"/>
  <c r="N33"/>
  <c r="I32"/>
  <c r="M32" s="1"/>
  <c r="N32"/>
  <c r="I31"/>
  <c r="N31" s="1"/>
  <c r="L30"/>
  <c r="K30"/>
  <c r="K29"/>
  <c r="K28" s="1"/>
  <c r="K27" s="1"/>
  <c r="J30"/>
  <c r="I30"/>
  <c r="N30" s="1"/>
  <c r="N29" s="1"/>
  <c r="H30"/>
  <c r="G30"/>
  <c r="G29"/>
  <c r="G28" s="1"/>
  <c r="G27" s="1"/>
  <c r="F30"/>
  <c r="E30"/>
  <c r="E29" s="1"/>
  <c r="E28" s="1"/>
  <c r="E27" s="1"/>
  <c r="D30"/>
  <c r="L29"/>
  <c r="J29"/>
  <c r="H29"/>
  <c r="F29"/>
  <c r="D29"/>
  <c r="I62" i="210"/>
  <c r="M62" s="1"/>
  <c r="N62"/>
  <c r="I61"/>
  <c r="N61"/>
  <c r="I60"/>
  <c r="M60" s="1"/>
  <c r="I59"/>
  <c r="N59" s="1"/>
  <c r="I58"/>
  <c r="M58" s="1"/>
  <c r="N58"/>
  <c r="L57"/>
  <c r="K57"/>
  <c r="J57"/>
  <c r="H57"/>
  <c r="G57"/>
  <c r="F57"/>
  <c r="E57"/>
  <c r="D57"/>
  <c r="I56"/>
  <c r="M56" s="1"/>
  <c r="I55"/>
  <c r="N55" s="1"/>
  <c r="I54"/>
  <c r="M54" s="1"/>
  <c r="N54"/>
  <c r="L53"/>
  <c r="K53"/>
  <c r="J53"/>
  <c r="H53"/>
  <c r="G53"/>
  <c r="F53"/>
  <c r="E53"/>
  <c r="D53"/>
  <c r="I52"/>
  <c r="M52" s="1"/>
  <c r="I51"/>
  <c r="N51" s="1"/>
  <c r="L50"/>
  <c r="K50"/>
  <c r="J50"/>
  <c r="I50"/>
  <c r="H50"/>
  <c r="G50"/>
  <c r="F50"/>
  <c r="E50"/>
  <c r="D50"/>
  <c r="I49"/>
  <c r="N49" s="1"/>
  <c r="I48"/>
  <c r="M48" s="1"/>
  <c r="N48"/>
  <c r="L47"/>
  <c r="K47"/>
  <c r="J47"/>
  <c r="H47"/>
  <c r="G47"/>
  <c r="F47"/>
  <c r="E47"/>
  <c r="D47"/>
  <c r="I46"/>
  <c r="M46" s="1"/>
  <c r="N46"/>
  <c r="I45"/>
  <c r="N45"/>
  <c r="I44"/>
  <c r="M44" s="1"/>
  <c r="I43"/>
  <c r="N43" s="1"/>
  <c r="I42"/>
  <c r="M42" s="1"/>
  <c r="N42"/>
  <c r="L41"/>
  <c r="L34" s="1"/>
  <c r="K41"/>
  <c r="J41"/>
  <c r="H41"/>
  <c r="G41"/>
  <c r="F41"/>
  <c r="F34" s="1"/>
  <c r="E41"/>
  <c r="D41"/>
  <c r="I40"/>
  <c r="M40" s="1"/>
  <c r="N40"/>
  <c r="I39"/>
  <c r="N39"/>
  <c r="I38"/>
  <c r="M38" s="1"/>
  <c r="I37"/>
  <c r="N37" s="1"/>
  <c r="I36"/>
  <c r="M36" s="1"/>
  <c r="N36"/>
  <c r="I35"/>
  <c r="N35"/>
  <c r="K34"/>
  <c r="G34"/>
  <c r="E34"/>
  <c r="I33"/>
  <c r="N33" s="1"/>
  <c r="I32"/>
  <c r="M32" s="1"/>
  <c r="N32"/>
  <c r="I31"/>
  <c r="N31" s="1"/>
  <c r="L30"/>
  <c r="K30"/>
  <c r="K29" s="1"/>
  <c r="K28" s="1"/>
  <c r="K27" s="1"/>
  <c r="J30"/>
  <c r="I30"/>
  <c r="H30"/>
  <c r="G30"/>
  <c r="G29"/>
  <c r="G28" s="1"/>
  <c r="G27" s="1"/>
  <c r="F30"/>
  <c r="E30"/>
  <c r="E29" s="1"/>
  <c r="E28" s="1"/>
  <c r="E27" s="1"/>
  <c r="D30"/>
  <c r="L29"/>
  <c r="J29"/>
  <c r="H29"/>
  <c r="F29"/>
  <c r="D29"/>
  <c r="I62" i="211"/>
  <c r="M62" s="1"/>
  <c r="N62"/>
  <c r="I61"/>
  <c r="M61"/>
  <c r="I60"/>
  <c r="M60" s="1"/>
  <c r="N60"/>
  <c r="I59"/>
  <c r="I58"/>
  <c r="M58" s="1"/>
  <c r="N58"/>
  <c r="L57"/>
  <c r="K57"/>
  <c r="J57"/>
  <c r="H57"/>
  <c r="G57"/>
  <c r="F57"/>
  <c r="E57"/>
  <c r="D57"/>
  <c r="I56"/>
  <c r="M56" s="1"/>
  <c r="I55"/>
  <c r="N55" s="1"/>
  <c r="I54"/>
  <c r="M54" s="1"/>
  <c r="N54"/>
  <c r="L53"/>
  <c r="K53"/>
  <c r="J53"/>
  <c r="H53"/>
  <c r="G53"/>
  <c r="F53"/>
  <c r="E53"/>
  <c r="D53"/>
  <c r="I52"/>
  <c r="M52" s="1"/>
  <c r="N52"/>
  <c r="I51"/>
  <c r="M51"/>
  <c r="L50"/>
  <c r="K50"/>
  <c r="J50"/>
  <c r="H50"/>
  <c r="G50"/>
  <c r="F50"/>
  <c r="E50"/>
  <c r="D50"/>
  <c r="I49"/>
  <c r="I48"/>
  <c r="M48" s="1"/>
  <c r="L47"/>
  <c r="K47"/>
  <c r="J47"/>
  <c r="H47"/>
  <c r="G47"/>
  <c r="F47"/>
  <c r="E47"/>
  <c r="D47"/>
  <c r="I46"/>
  <c r="M46" s="1"/>
  <c r="N46"/>
  <c r="I45"/>
  <c r="N45" s="1"/>
  <c r="I44"/>
  <c r="M44" s="1"/>
  <c r="N44"/>
  <c r="I43"/>
  <c r="N43" s="1"/>
  <c r="I42"/>
  <c r="M42" s="1"/>
  <c r="N42"/>
  <c r="N41" s="1"/>
  <c r="L41"/>
  <c r="K41"/>
  <c r="J41"/>
  <c r="J34" s="1"/>
  <c r="H41"/>
  <c r="G41"/>
  <c r="F41"/>
  <c r="E41"/>
  <c r="D41"/>
  <c r="I40"/>
  <c r="M40" s="1"/>
  <c r="N40"/>
  <c r="I39"/>
  <c r="M39"/>
  <c r="I38"/>
  <c r="M38" s="1"/>
  <c r="I37"/>
  <c r="M37" s="1"/>
  <c r="I36"/>
  <c r="M36" s="1"/>
  <c r="N36"/>
  <c r="I35"/>
  <c r="M35"/>
  <c r="K34"/>
  <c r="G34"/>
  <c r="E34"/>
  <c r="I33"/>
  <c r="N33" s="1"/>
  <c r="M33"/>
  <c r="I32"/>
  <c r="M32" s="1"/>
  <c r="I31"/>
  <c r="N31" s="1"/>
  <c r="M31"/>
  <c r="M30" s="1"/>
  <c r="M29" s="1"/>
  <c r="L30"/>
  <c r="K30"/>
  <c r="K29" s="1"/>
  <c r="K28" s="1"/>
  <c r="K27" s="1"/>
  <c r="J30"/>
  <c r="I30"/>
  <c r="H30"/>
  <c r="G30"/>
  <c r="G29"/>
  <c r="G28" s="1"/>
  <c r="G27" s="1"/>
  <c r="F30"/>
  <c r="E30"/>
  <c r="E29" s="1"/>
  <c r="E28" s="1"/>
  <c r="E27" s="1"/>
  <c r="D30"/>
  <c r="L29"/>
  <c r="J29"/>
  <c r="J28" s="1"/>
  <c r="J27" s="1"/>
  <c r="H29"/>
  <c r="F29"/>
  <c r="D29"/>
  <c r="I62" i="212"/>
  <c r="M62" s="1"/>
  <c r="N62"/>
  <c r="I61"/>
  <c r="M61"/>
  <c r="I60"/>
  <c r="M60" s="1"/>
  <c r="N60"/>
  <c r="I59"/>
  <c r="I58"/>
  <c r="M58" s="1"/>
  <c r="N58"/>
  <c r="L57"/>
  <c r="K57"/>
  <c r="J57"/>
  <c r="H57"/>
  <c r="G57"/>
  <c r="F57"/>
  <c r="E57"/>
  <c r="D57"/>
  <c r="I56"/>
  <c r="M56" s="1"/>
  <c r="I55"/>
  <c r="N55" s="1"/>
  <c r="I54"/>
  <c r="M54" s="1"/>
  <c r="N54"/>
  <c r="L53"/>
  <c r="K53"/>
  <c r="J53"/>
  <c r="H53"/>
  <c r="G53"/>
  <c r="F53"/>
  <c r="E53"/>
  <c r="D53"/>
  <c r="I52"/>
  <c r="M52" s="1"/>
  <c r="I51"/>
  <c r="M51" s="1"/>
  <c r="M50" s="1"/>
  <c r="L50"/>
  <c r="K50"/>
  <c r="J50"/>
  <c r="H50"/>
  <c r="G50"/>
  <c r="F50"/>
  <c r="E50"/>
  <c r="D50"/>
  <c r="I49"/>
  <c r="I48"/>
  <c r="M48" s="1"/>
  <c r="N48"/>
  <c r="L47"/>
  <c r="K47"/>
  <c r="J47"/>
  <c r="H47"/>
  <c r="G47"/>
  <c r="F47"/>
  <c r="E47"/>
  <c r="D47"/>
  <c r="I46"/>
  <c r="M46" s="1"/>
  <c r="I45"/>
  <c r="N45" s="1"/>
  <c r="M45"/>
  <c r="I44"/>
  <c r="M44" s="1"/>
  <c r="I43"/>
  <c r="N43" s="1"/>
  <c r="I42"/>
  <c r="M42" s="1"/>
  <c r="N42"/>
  <c r="L41"/>
  <c r="L34" s="1"/>
  <c r="K41"/>
  <c r="J41"/>
  <c r="H41"/>
  <c r="G41"/>
  <c r="F41"/>
  <c r="E41"/>
  <c r="D41"/>
  <c r="I40"/>
  <c r="M40" s="1"/>
  <c r="N40"/>
  <c r="I39"/>
  <c r="M39"/>
  <c r="I38"/>
  <c r="M38" s="1"/>
  <c r="I37"/>
  <c r="M37" s="1"/>
  <c r="I36"/>
  <c r="M36" s="1"/>
  <c r="N36"/>
  <c r="I35"/>
  <c r="M35"/>
  <c r="K34"/>
  <c r="G34"/>
  <c r="E34"/>
  <c r="I33"/>
  <c r="N33" s="1"/>
  <c r="I32"/>
  <c r="M32" s="1"/>
  <c r="N32"/>
  <c r="I31"/>
  <c r="N31" s="1"/>
  <c r="L30"/>
  <c r="K30"/>
  <c r="K29"/>
  <c r="K28" s="1"/>
  <c r="K27" s="1"/>
  <c r="J30"/>
  <c r="I30"/>
  <c r="H30"/>
  <c r="G30"/>
  <c r="G29" s="1"/>
  <c r="G28" s="1"/>
  <c r="G27" s="1"/>
  <c r="F30"/>
  <c r="E30"/>
  <c r="E29"/>
  <c r="D30"/>
  <c r="L29"/>
  <c r="J29"/>
  <c r="H29"/>
  <c r="F29"/>
  <c r="D29"/>
  <c r="E28"/>
  <c r="E27" s="1"/>
  <c r="I62" i="213"/>
  <c r="M62" s="1"/>
  <c r="N62"/>
  <c r="I61"/>
  <c r="M61" s="1"/>
  <c r="I60"/>
  <c r="M60" s="1"/>
  <c r="N60"/>
  <c r="I59"/>
  <c r="I58"/>
  <c r="M58" s="1"/>
  <c r="N58"/>
  <c r="L57"/>
  <c r="K57"/>
  <c r="J57"/>
  <c r="H57"/>
  <c r="G57"/>
  <c r="F57"/>
  <c r="E57"/>
  <c r="D57"/>
  <c r="I56"/>
  <c r="M56" s="1"/>
  <c r="I55"/>
  <c r="N55" s="1"/>
  <c r="I54"/>
  <c r="M54" s="1"/>
  <c r="N54"/>
  <c r="L53"/>
  <c r="K53"/>
  <c r="J53"/>
  <c r="H53"/>
  <c r="G53"/>
  <c r="F53"/>
  <c r="E53"/>
  <c r="D53"/>
  <c r="I52"/>
  <c r="M52" s="1"/>
  <c r="N52"/>
  <c r="I51"/>
  <c r="M51"/>
  <c r="L50"/>
  <c r="K50"/>
  <c r="J50"/>
  <c r="H50"/>
  <c r="G50"/>
  <c r="F50"/>
  <c r="E50"/>
  <c r="D50"/>
  <c r="I49"/>
  <c r="I48"/>
  <c r="M48" s="1"/>
  <c r="L47"/>
  <c r="K47"/>
  <c r="J47"/>
  <c r="H47"/>
  <c r="G47"/>
  <c r="F47"/>
  <c r="E47"/>
  <c r="D47"/>
  <c r="I46"/>
  <c r="M46" s="1"/>
  <c r="N46"/>
  <c r="I45"/>
  <c r="N45" s="1"/>
  <c r="I44"/>
  <c r="M44" s="1"/>
  <c r="N44"/>
  <c r="I43"/>
  <c r="N43" s="1"/>
  <c r="I42"/>
  <c r="M42" s="1"/>
  <c r="L41"/>
  <c r="K41"/>
  <c r="J41"/>
  <c r="J34" s="1"/>
  <c r="H41"/>
  <c r="G41"/>
  <c r="F41"/>
  <c r="E41"/>
  <c r="D41"/>
  <c r="I40"/>
  <c r="M40" s="1"/>
  <c r="I39"/>
  <c r="M39" s="1"/>
  <c r="I38"/>
  <c r="M38" s="1"/>
  <c r="N38"/>
  <c r="I37"/>
  <c r="M37"/>
  <c r="I36"/>
  <c r="M36" s="1"/>
  <c r="I35"/>
  <c r="M35" s="1"/>
  <c r="K34"/>
  <c r="G34"/>
  <c r="E34"/>
  <c r="I33"/>
  <c r="N33" s="1"/>
  <c r="I32"/>
  <c r="M32" s="1"/>
  <c r="N32"/>
  <c r="I31"/>
  <c r="N31" s="1"/>
  <c r="L30"/>
  <c r="K30"/>
  <c r="K29"/>
  <c r="K28" s="1"/>
  <c r="K27" s="1"/>
  <c r="J30"/>
  <c r="I30"/>
  <c r="H30"/>
  <c r="G30"/>
  <c r="G29" s="1"/>
  <c r="G28" s="1"/>
  <c r="G27" s="1"/>
  <c r="F30"/>
  <c r="F29" s="1"/>
  <c r="E30"/>
  <c r="E29"/>
  <c r="E28" s="1"/>
  <c r="E27" s="1"/>
  <c r="D30"/>
  <c r="L29"/>
  <c r="J29"/>
  <c r="H29"/>
  <c r="D29"/>
  <c r="I62" i="214"/>
  <c r="M62" s="1"/>
  <c r="I61"/>
  <c r="M61" s="1"/>
  <c r="I60"/>
  <c r="M60" s="1"/>
  <c r="N60"/>
  <c r="I59"/>
  <c r="M59"/>
  <c r="I58"/>
  <c r="M58" s="1"/>
  <c r="N58"/>
  <c r="L57"/>
  <c r="K57"/>
  <c r="J57"/>
  <c r="H57"/>
  <c r="G57"/>
  <c r="F57"/>
  <c r="E57"/>
  <c r="D57"/>
  <c r="I56"/>
  <c r="M56" s="1"/>
  <c r="I55"/>
  <c r="M55" s="1"/>
  <c r="I54"/>
  <c r="M54" s="1"/>
  <c r="N54"/>
  <c r="L53"/>
  <c r="K53"/>
  <c r="J53"/>
  <c r="H53"/>
  <c r="G53"/>
  <c r="F53"/>
  <c r="E53"/>
  <c r="D53"/>
  <c r="I52"/>
  <c r="M52" s="1"/>
  <c r="I51"/>
  <c r="M51" s="1"/>
  <c r="M50" s="1"/>
  <c r="L50"/>
  <c r="K50"/>
  <c r="J50"/>
  <c r="I50"/>
  <c r="H50"/>
  <c r="G50"/>
  <c r="F50"/>
  <c r="E50"/>
  <c r="D50"/>
  <c r="I49"/>
  <c r="M49" s="1"/>
  <c r="I48"/>
  <c r="N48" s="1"/>
  <c r="L47"/>
  <c r="K47"/>
  <c r="J47"/>
  <c r="H47"/>
  <c r="G47"/>
  <c r="F47"/>
  <c r="E47"/>
  <c r="D47"/>
  <c r="I46"/>
  <c r="M46" s="1"/>
  <c r="I45"/>
  <c r="M45" s="1"/>
  <c r="I44"/>
  <c r="M44" s="1"/>
  <c r="N44"/>
  <c r="I43"/>
  <c r="M43"/>
  <c r="I42"/>
  <c r="M42" s="1"/>
  <c r="N42"/>
  <c r="L41"/>
  <c r="K41"/>
  <c r="J41"/>
  <c r="J34" s="1"/>
  <c r="H41"/>
  <c r="H34" s="1"/>
  <c r="G41"/>
  <c r="F41"/>
  <c r="E41"/>
  <c r="D41"/>
  <c r="D34" s="1"/>
  <c r="I40"/>
  <c r="M40" s="1"/>
  <c r="I39"/>
  <c r="M39" s="1"/>
  <c r="I38"/>
  <c r="M38" s="1"/>
  <c r="N38"/>
  <c r="I37"/>
  <c r="M37"/>
  <c r="I36"/>
  <c r="M36" s="1"/>
  <c r="I35"/>
  <c r="M35" s="1"/>
  <c r="K34"/>
  <c r="G34"/>
  <c r="E34"/>
  <c r="I33"/>
  <c r="M33"/>
  <c r="I32"/>
  <c r="M32" s="1"/>
  <c r="I31"/>
  <c r="M31" s="1"/>
  <c r="M30" s="1"/>
  <c r="M29" s="1"/>
  <c r="L30"/>
  <c r="K30"/>
  <c r="K29"/>
  <c r="K28" s="1"/>
  <c r="K27" s="1"/>
  <c r="J30"/>
  <c r="I30"/>
  <c r="N30" s="1"/>
  <c r="H30"/>
  <c r="G30"/>
  <c r="G29"/>
  <c r="G28" s="1"/>
  <c r="G27" s="1"/>
  <c r="F30"/>
  <c r="E30"/>
  <c r="E29" s="1"/>
  <c r="E28" s="1"/>
  <c r="E27" s="1"/>
  <c r="D30"/>
  <c r="L29"/>
  <c r="J29"/>
  <c r="J28" s="1"/>
  <c r="J27" s="1"/>
  <c r="H29"/>
  <c r="F29"/>
  <c r="D29"/>
  <c r="I62" i="215"/>
  <c r="M62" s="1"/>
  <c r="N62"/>
  <c r="I61"/>
  <c r="M61"/>
  <c r="I60"/>
  <c r="M60" s="1"/>
  <c r="N60"/>
  <c r="I59"/>
  <c r="M59" s="1"/>
  <c r="I58"/>
  <c r="M58" s="1"/>
  <c r="N58"/>
  <c r="L57"/>
  <c r="K57"/>
  <c r="J57"/>
  <c r="H57"/>
  <c r="G57"/>
  <c r="F57"/>
  <c r="E57"/>
  <c r="D57"/>
  <c r="I56"/>
  <c r="M56" s="1"/>
  <c r="I55"/>
  <c r="M55" s="1"/>
  <c r="I54"/>
  <c r="N54" s="1"/>
  <c r="L53"/>
  <c r="K53"/>
  <c r="J53"/>
  <c r="H53"/>
  <c r="G53"/>
  <c r="F53"/>
  <c r="E53"/>
  <c r="D53"/>
  <c r="I52"/>
  <c r="M52" s="1"/>
  <c r="N52"/>
  <c r="I51"/>
  <c r="M51"/>
  <c r="L50"/>
  <c r="K50"/>
  <c r="J50"/>
  <c r="I50"/>
  <c r="H50"/>
  <c r="G50"/>
  <c r="F50"/>
  <c r="E50"/>
  <c r="D50"/>
  <c r="I49"/>
  <c r="M49" s="1"/>
  <c r="I48"/>
  <c r="M48" s="1"/>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s="1"/>
  <c r="K27" s="1"/>
  <c r="J30"/>
  <c r="I30"/>
  <c r="N30" s="1"/>
  <c r="H30"/>
  <c r="G30"/>
  <c r="G29"/>
  <c r="G28" s="1"/>
  <c r="G27" s="1"/>
  <c r="F30"/>
  <c r="E30"/>
  <c r="E29" s="1"/>
  <c r="E28" s="1"/>
  <c r="E27" s="1"/>
  <c r="D30"/>
  <c r="L29"/>
  <c r="J29"/>
  <c r="H29"/>
  <c r="F29"/>
  <c r="F28" s="1"/>
  <c r="F27" s="1"/>
  <c r="D29"/>
  <c r="I62" i="216"/>
  <c r="M62" s="1"/>
  <c r="N62"/>
  <c r="I61"/>
  <c r="M61" s="1"/>
  <c r="I60"/>
  <c r="M60" s="1"/>
  <c r="N60"/>
  <c r="I59"/>
  <c r="M59"/>
  <c r="I58"/>
  <c r="M58" s="1"/>
  <c r="L57"/>
  <c r="K57"/>
  <c r="J57"/>
  <c r="H57"/>
  <c r="G57"/>
  <c r="F57"/>
  <c r="E57"/>
  <c r="D57"/>
  <c r="I56"/>
  <c r="M56" s="1"/>
  <c r="N56"/>
  <c r="I55"/>
  <c r="M55"/>
  <c r="I54"/>
  <c r="M54" s="1"/>
  <c r="M53" s="1"/>
  <c r="N54"/>
  <c r="L53"/>
  <c r="K53"/>
  <c r="J53"/>
  <c r="H53"/>
  <c r="G53"/>
  <c r="F53"/>
  <c r="E53"/>
  <c r="D53"/>
  <c r="I52"/>
  <c r="M52" s="1"/>
  <c r="I51"/>
  <c r="M51" s="1"/>
  <c r="M50" s="1"/>
  <c r="L50"/>
  <c r="K50"/>
  <c r="J50"/>
  <c r="I50"/>
  <c r="H50"/>
  <c r="G50"/>
  <c r="F50"/>
  <c r="E50"/>
  <c r="D50"/>
  <c r="I49"/>
  <c r="M49" s="1"/>
  <c r="I48"/>
  <c r="M48" s="1"/>
  <c r="N48"/>
  <c r="L47"/>
  <c r="K47"/>
  <c r="J47"/>
  <c r="H47"/>
  <c r="G47"/>
  <c r="F47"/>
  <c r="E47"/>
  <c r="D47"/>
  <c r="I46"/>
  <c r="M46" s="1"/>
  <c r="N46"/>
  <c r="I45"/>
  <c r="M45"/>
  <c r="I44"/>
  <c r="M44" s="1"/>
  <c r="I43"/>
  <c r="M43" s="1"/>
  <c r="I42"/>
  <c r="M42" s="1"/>
  <c r="N42"/>
  <c r="L41"/>
  <c r="L34" s="1"/>
  <c r="K41"/>
  <c r="J41"/>
  <c r="H41"/>
  <c r="G41"/>
  <c r="F41"/>
  <c r="F34" s="1"/>
  <c r="E41"/>
  <c r="D41"/>
  <c r="I40"/>
  <c r="M40" s="1"/>
  <c r="N40"/>
  <c r="I39"/>
  <c r="M39"/>
  <c r="I38"/>
  <c r="M38" s="1"/>
  <c r="I37"/>
  <c r="M37" s="1"/>
  <c r="I36"/>
  <c r="M36" s="1"/>
  <c r="N36"/>
  <c r="I35"/>
  <c r="M35"/>
  <c r="K34"/>
  <c r="G34"/>
  <c r="E34"/>
  <c r="I33"/>
  <c r="M33" s="1"/>
  <c r="I32"/>
  <c r="M32" s="1"/>
  <c r="N32"/>
  <c r="I31"/>
  <c r="M31" s="1"/>
  <c r="M30" s="1"/>
  <c r="M29" s="1"/>
  <c r="L30"/>
  <c r="K30"/>
  <c r="K29"/>
  <c r="K28" s="1"/>
  <c r="K27" s="1"/>
  <c r="J30"/>
  <c r="I30"/>
  <c r="N30" s="1"/>
  <c r="H30"/>
  <c r="G30"/>
  <c r="G29"/>
  <c r="G28" s="1"/>
  <c r="G27" s="1"/>
  <c r="F30"/>
  <c r="E30"/>
  <c r="E29" s="1"/>
  <c r="E28" s="1"/>
  <c r="E27" s="1"/>
  <c r="D30"/>
  <c r="L29"/>
  <c r="J29"/>
  <c r="H29"/>
  <c r="F29"/>
  <c r="D29"/>
  <c r="I62" i="217"/>
  <c r="M62" s="1"/>
  <c r="N62"/>
  <c r="I61"/>
  <c r="M61"/>
  <c r="I60"/>
  <c r="M60" s="1"/>
  <c r="N60"/>
  <c r="I59"/>
  <c r="M59"/>
  <c r="I58"/>
  <c r="M58" s="1"/>
  <c r="L57"/>
  <c r="K57"/>
  <c r="J57"/>
  <c r="H57"/>
  <c r="G57"/>
  <c r="F57"/>
  <c r="E57"/>
  <c r="D57"/>
  <c r="I56"/>
  <c r="M56" s="1"/>
  <c r="N56"/>
  <c r="I55"/>
  <c r="M55"/>
  <c r="I54"/>
  <c r="M54" s="1"/>
  <c r="M53" s="1"/>
  <c r="N54"/>
  <c r="L53"/>
  <c r="K53"/>
  <c r="J53"/>
  <c r="H53"/>
  <c r="G53"/>
  <c r="F53"/>
  <c r="E53"/>
  <c r="D53"/>
  <c r="I52"/>
  <c r="M52" s="1"/>
  <c r="I51"/>
  <c r="M51" s="1"/>
  <c r="M50" s="1"/>
  <c r="L50"/>
  <c r="K50"/>
  <c r="J50"/>
  <c r="I50"/>
  <c r="H50"/>
  <c r="G50"/>
  <c r="F50"/>
  <c r="E50"/>
  <c r="D50"/>
  <c r="I49"/>
  <c r="M49" s="1"/>
  <c r="I48"/>
  <c r="M48" s="1"/>
  <c r="N48"/>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s="1"/>
  <c r="K27" s="1"/>
  <c r="J30"/>
  <c r="I30"/>
  <c r="N30" s="1"/>
  <c r="H30"/>
  <c r="G30"/>
  <c r="G29"/>
  <c r="G28" s="1"/>
  <c r="G27" s="1"/>
  <c r="F30"/>
  <c r="E30"/>
  <c r="E29" s="1"/>
  <c r="E28" s="1"/>
  <c r="E27" s="1"/>
  <c r="D30"/>
  <c r="L29"/>
  <c r="J29"/>
  <c r="H29"/>
  <c r="F29"/>
  <c r="D29"/>
  <c r="I62" i="218"/>
  <c r="M62" s="1"/>
  <c r="N62"/>
  <c r="I61"/>
  <c r="M61"/>
  <c r="I60"/>
  <c r="M60" s="1"/>
  <c r="N60"/>
  <c r="I59"/>
  <c r="M59"/>
  <c r="I58"/>
  <c r="M58" s="1"/>
  <c r="L57"/>
  <c r="K57"/>
  <c r="J57"/>
  <c r="H57"/>
  <c r="G57"/>
  <c r="F57"/>
  <c r="E57"/>
  <c r="D57"/>
  <c r="I56"/>
  <c r="M56" s="1"/>
  <c r="N56"/>
  <c r="I55"/>
  <c r="M55"/>
  <c r="I54"/>
  <c r="M54" s="1"/>
  <c r="M53" s="1"/>
  <c r="N54"/>
  <c r="L53"/>
  <c r="K53"/>
  <c r="J53"/>
  <c r="H53"/>
  <c r="G53"/>
  <c r="F53"/>
  <c r="E53"/>
  <c r="D53"/>
  <c r="I52"/>
  <c r="M52" s="1"/>
  <c r="I51"/>
  <c r="M51" s="1"/>
  <c r="L50"/>
  <c r="K50"/>
  <c r="J50"/>
  <c r="I50"/>
  <c r="H50"/>
  <c r="G50"/>
  <c r="F50"/>
  <c r="E50"/>
  <c r="D50"/>
  <c r="I49"/>
  <c r="M49" s="1"/>
  <c r="I48"/>
  <c r="M48" s="1"/>
  <c r="N48"/>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s="1"/>
  <c r="K27" s="1"/>
  <c r="J30"/>
  <c r="I30"/>
  <c r="N30" s="1"/>
  <c r="H30"/>
  <c r="G30"/>
  <c r="G29"/>
  <c r="G28" s="1"/>
  <c r="G27" s="1"/>
  <c r="F30"/>
  <c r="E30"/>
  <c r="E29" s="1"/>
  <c r="E28" s="1"/>
  <c r="E27" s="1"/>
  <c r="D30"/>
  <c r="L29"/>
  <c r="J29"/>
  <c r="H29"/>
  <c r="F29"/>
  <c r="D29"/>
  <c r="I62" i="219"/>
  <c r="M62" s="1"/>
  <c r="N62"/>
  <c r="I61"/>
  <c r="M61"/>
  <c r="I60"/>
  <c r="M60" s="1"/>
  <c r="N60"/>
  <c r="I59"/>
  <c r="M59"/>
  <c r="I58"/>
  <c r="M58" s="1"/>
  <c r="L57"/>
  <c r="K57"/>
  <c r="J57"/>
  <c r="H57"/>
  <c r="G57"/>
  <c r="F57"/>
  <c r="E57"/>
  <c r="D57"/>
  <c r="I56"/>
  <c r="M56" s="1"/>
  <c r="I55"/>
  <c r="M55" s="1"/>
  <c r="I54"/>
  <c r="N54" s="1"/>
  <c r="L53"/>
  <c r="K53"/>
  <c r="J53"/>
  <c r="H53"/>
  <c r="G53"/>
  <c r="F53"/>
  <c r="E53"/>
  <c r="D53"/>
  <c r="I52"/>
  <c r="M52" s="1"/>
  <c r="N52"/>
  <c r="I51"/>
  <c r="M51" s="1"/>
  <c r="M50" s="1"/>
  <c r="L50"/>
  <c r="K50"/>
  <c r="J50"/>
  <c r="I50"/>
  <c r="H50"/>
  <c r="G50"/>
  <c r="F50"/>
  <c r="E50"/>
  <c r="D50"/>
  <c r="I49"/>
  <c r="M49"/>
  <c r="I48"/>
  <c r="M48" s="1"/>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s="1"/>
  <c r="K27" s="1"/>
  <c r="J30"/>
  <c r="I30"/>
  <c r="N30" s="1"/>
  <c r="H30"/>
  <c r="G30"/>
  <c r="G29"/>
  <c r="G28" s="1"/>
  <c r="G27" s="1"/>
  <c r="F30"/>
  <c r="E30"/>
  <c r="E29" s="1"/>
  <c r="E28" s="1"/>
  <c r="E27" s="1"/>
  <c r="D30"/>
  <c r="L29"/>
  <c r="J29"/>
  <c r="H29"/>
  <c r="F29"/>
  <c r="D29"/>
  <c r="I62" i="220"/>
  <c r="M62" s="1"/>
  <c r="N62"/>
  <c r="I61"/>
  <c r="M61"/>
  <c r="I60"/>
  <c r="M60" s="1"/>
  <c r="N60"/>
  <c r="I59"/>
  <c r="M59"/>
  <c r="I58"/>
  <c r="M58" s="1"/>
  <c r="N58"/>
  <c r="L57"/>
  <c r="K57"/>
  <c r="J57"/>
  <c r="H57"/>
  <c r="G57"/>
  <c r="F57"/>
  <c r="E57"/>
  <c r="D57"/>
  <c r="I56"/>
  <c r="M56" s="1"/>
  <c r="N56"/>
  <c r="I55"/>
  <c r="M55"/>
  <c r="I54"/>
  <c r="M54" s="1"/>
  <c r="M53" s="1"/>
  <c r="L53"/>
  <c r="K53"/>
  <c r="J53"/>
  <c r="H53"/>
  <c r="G53"/>
  <c r="F53"/>
  <c r="E53"/>
  <c r="D53"/>
  <c r="I52"/>
  <c r="M52" s="1"/>
  <c r="N52"/>
  <c r="I51"/>
  <c r="M51"/>
  <c r="L50"/>
  <c r="K50"/>
  <c r="J50"/>
  <c r="I50"/>
  <c r="H50"/>
  <c r="G50"/>
  <c r="F50"/>
  <c r="E50"/>
  <c r="D50"/>
  <c r="I49"/>
  <c r="M49"/>
  <c r="I48"/>
  <c r="M48" s="1"/>
  <c r="L47"/>
  <c r="K47"/>
  <c r="J47"/>
  <c r="H47"/>
  <c r="G47"/>
  <c r="F47"/>
  <c r="E47"/>
  <c r="D47"/>
  <c r="I46"/>
  <c r="M46" s="1"/>
  <c r="I45"/>
  <c r="M45" s="1"/>
  <c r="I44"/>
  <c r="M44" s="1"/>
  <c r="N44"/>
  <c r="I43"/>
  <c r="M43"/>
  <c r="I42"/>
  <c r="M42" s="1"/>
  <c r="L41"/>
  <c r="K41"/>
  <c r="J41"/>
  <c r="J34" s="1"/>
  <c r="H41"/>
  <c r="H34" s="1"/>
  <c r="G41"/>
  <c r="F41"/>
  <c r="E41"/>
  <c r="D41"/>
  <c r="D34" s="1"/>
  <c r="I40"/>
  <c r="M40" s="1"/>
  <c r="N40"/>
  <c r="I39"/>
  <c r="M39"/>
  <c r="I38"/>
  <c r="M38" s="1"/>
  <c r="I37"/>
  <c r="M37" s="1"/>
  <c r="I36"/>
  <c r="M36" s="1"/>
  <c r="N36"/>
  <c r="I35"/>
  <c r="M35"/>
  <c r="K34"/>
  <c r="G34"/>
  <c r="I33"/>
  <c r="M33" s="1"/>
  <c r="I32"/>
  <c r="M32" s="1"/>
  <c r="N32"/>
  <c r="I31"/>
  <c r="M31"/>
  <c r="L30"/>
  <c r="K30"/>
  <c r="K29" s="1"/>
  <c r="K28" s="1"/>
  <c r="K27" s="1"/>
  <c r="J30"/>
  <c r="J29" s="1"/>
  <c r="J28" s="1"/>
  <c r="J27" s="1"/>
  <c r="I30"/>
  <c r="N30"/>
  <c r="H30"/>
  <c r="G30"/>
  <c r="G29" s="1"/>
  <c r="G28" s="1"/>
  <c r="G27" s="1"/>
  <c r="F30"/>
  <c r="F29" s="1"/>
  <c r="E30"/>
  <c r="E29"/>
  <c r="D30"/>
  <c r="L29"/>
  <c r="H29"/>
  <c r="D29"/>
  <c r="I62" i="221"/>
  <c r="M62" s="1"/>
  <c r="I61"/>
  <c r="M61" s="1"/>
  <c r="I60"/>
  <c r="M60" s="1"/>
  <c r="N60"/>
  <c r="I59"/>
  <c r="M59"/>
  <c r="I58"/>
  <c r="M58" s="1"/>
  <c r="L57"/>
  <c r="K57"/>
  <c r="J57"/>
  <c r="H57"/>
  <c r="G57"/>
  <c r="F57"/>
  <c r="E57"/>
  <c r="D57"/>
  <c r="I56"/>
  <c r="M56" s="1"/>
  <c r="N56"/>
  <c r="I55"/>
  <c r="M55"/>
  <c r="I54"/>
  <c r="M54" s="1"/>
  <c r="N54"/>
  <c r="L53"/>
  <c r="K53"/>
  <c r="J53"/>
  <c r="H53"/>
  <c r="G53"/>
  <c r="F53"/>
  <c r="E53"/>
  <c r="D53"/>
  <c r="I52"/>
  <c r="M52" s="1"/>
  <c r="I51"/>
  <c r="M51" s="1"/>
  <c r="L50"/>
  <c r="K50"/>
  <c r="J50"/>
  <c r="I50"/>
  <c r="H50"/>
  <c r="G50"/>
  <c r="F50"/>
  <c r="E50"/>
  <c r="D50"/>
  <c r="I49"/>
  <c r="M49" s="1"/>
  <c r="I48"/>
  <c r="M48" s="1"/>
  <c r="N48"/>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s="1"/>
  <c r="K27" s="1"/>
  <c r="J30"/>
  <c r="I30"/>
  <c r="N30" s="1"/>
  <c r="H30"/>
  <c r="H29" s="1"/>
  <c r="G30"/>
  <c r="G29"/>
  <c r="G28" s="1"/>
  <c r="G27" s="1"/>
  <c r="F30"/>
  <c r="E30"/>
  <c r="E29" s="1"/>
  <c r="E28" s="1"/>
  <c r="E27" s="1"/>
  <c r="D30"/>
  <c r="D29" s="1"/>
  <c r="L29"/>
  <c r="J29"/>
  <c r="F29"/>
  <c r="I62" i="276"/>
  <c r="M62" s="1"/>
  <c r="N62"/>
  <c r="I61"/>
  <c r="M61"/>
  <c r="I60"/>
  <c r="M60" s="1"/>
  <c r="I59"/>
  <c r="M59" s="1"/>
  <c r="I58"/>
  <c r="M58" s="1"/>
  <c r="N58"/>
  <c r="L57"/>
  <c r="K57"/>
  <c r="J57"/>
  <c r="H57"/>
  <c r="G57"/>
  <c r="F57"/>
  <c r="E57"/>
  <c r="D57"/>
  <c r="I56"/>
  <c r="M56" s="1"/>
  <c r="I55"/>
  <c r="M55" s="1"/>
  <c r="I54"/>
  <c r="M54" s="1"/>
  <c r="M53" s="1"/>
  <c r="L53"/>
  <c r="K53"/>
  <c r="J53"/>
  <c r="H53"/>
  <c r="G53"/>
  <c r="F53"/>
  <c r="E53"/>
  <c r="D53"/>
  <c r="I52"/>
  <c r="M52" s="1"/>
  <c r="N52"/>
  <c r="I51"/>
  <c r="M51" s="1"/>
  <c r="M50" s="1"/>
  <c r="L50"/>
  <c r="K50"/>
  <c r="J50"/>
  <c r="I50"/>
  <c r="H50"/>
  <c r="G50"/>
  <c r="F50"/>
  <c r="E50"/>
  <c r="D50"/>
  <c r="I49"/>
  <c r="M49" s="1"/>
  <c r="I48"/>
  <c r="M48" s="1"/>
  <c r="N48"/>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s="1"/>
  <c r="K27" s="1"/>
  <c r="J30"/>
  <c r="I30"/>
  <c r="N30" s="1"/>
  <c r="H30"/>
  <c r="G30"/>
  <c r="G29"/>
  <c r="G28" s="1"/>
  <c r="G27" s="1"/>
  <c r="F30"/>
  <c r="E30"/>
  <c r="E29" s="1"/>
  <c r="E28" s="1"/>
  <c r="E27" s="1"/>
  <c r="D30"/>
  <c r="L29"/>
  <c r="J29"/>
  <c r="H29"/>
  <c r="F29"/>
  <c r="D29"/>
  <c r="I62" i="277"/>
  <c r="M62" s="1"/>
  <c r="N62"/>
  <c r="I61"/>
  <c r="M61"/>
  <c r="I60"/>
  <c r="M60" s="1"/>
  <c r="I59"/>
  <c r="M59" s="1"/>
  <c r="I58"/>
  <c r="M58" s="1"/>
  <c r="N58"/>
  <c r="L57"/>
  <c r="K57"/>
  <c r="J57"/>
  <c r="H57"/>
  <c r="G57"/>
  <c r="F57"/>
  <c r="E57"/>
  <c r="D57"/>
  <c r="I56"/>
  <c r="M56" s="1"/>
  <c r="N56"/>
  <c r="I55"/>
  <c r="M55" s="1"/>
  <c r="I54"/>
  <c r="N54" s="1"/>
  <c r="L53"/>
  <c r="K53"/>
  <c r="J53"/>
  <c r="H53"/>
  <c r="G53"/>
  <c r="F53"/>
  <c r="E53"/>
  <c r="D53"/>
  <c r="I52"/>
  <c r="M52" s="1"/>
  <c r="I51"/>
  <c r="M51" s="1"/>
  <c r="L50"/>
  <c r="K50"/>
  <c r="J50"/>
  <c r="I50"/>
  <c r="H50"/>
  <c r="G50"/>
  <c r="F50"/>
  <c r="E50"/>
  <c r="D50"/>
  <c r="I49"/>
  <c r="M49"/>
  <c r="I48"/>
  <c r="M48" s="1"/>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s="1"/>
  <c r="K27" s="1"/>
  <c r="J30"/>
  <c r="I30"/>
  <c r="N30" s="1"/>
  <c r="H30"/>
  <c r="G30"/>
  <c r="G29"/>
  <c r="G28" s="1"/>
  <c r="G27" s="1"/>
  <c r="F30"/>
  <c r="E30"/>
  <c r="E29" s="1"/>
  <c r="E28" s="1"/>
  <c r="E27" s="1"/>
  <c r="D30"/>
  <c r="L29"/>
  <c r="J29"/>
  <c r="H29"/>
  <c r="F29"/>
  <c r="D29"/>
  <c r="I62" i="278"/>
  <c r="M62" s="1"/>
  <c r="N62"/>
  <c r="I61"/>
  <c r="M61"/>
  <c r="I60"/>
  <c r="M60" s="1"/>
  <c r="N60"/>
  <c r="I59"/>
  <c r="M59"/>
  <c r="I58"/>
  <c r="M58" s="1"/>
  <c r="L57"/>
  <c r="K57"/>
  <c r="J57"/>
  <c r="H57"/>
  <c r="G57"/>
  <c r="F57"/>
  <c r="E57"/>
  <c r="D57"/>
  <c r="I56"/>
  <c r="M56" s="1"/>
  <c r="I55"/>
  <c r="M55" s="1"/>
  <c r="I54"/>
  <c r="M54" s="1"/>
  <c r="M53" s="1"/>
  <c r="N54"/>
  <c r="L53"/>
  <c r="K53"/>
  <c r="J53"/>
  <c r="H53"/>
  <c r="G53"/>
  <c r="F53"/>
  <c r="E53"/>
  <c r="D53"/>
  <c r="I52"/>
  <c r="M52" s="1"/>
  <c r="I51"/>
  <c r="M51" s="1"/>
  <c r="L50"/>
  <c r="K50"/>
  <c r="J50"/>
  <c r="I50"/>
  <c r="H50"/>
  <c r="G50"/>
  <c r="F50"/>
  <c r="E50"/>
  <c r="D50"/>
  <c r="I49"/>
  <c r="M49" s="1"/>
  <c r="I48"/>
  <c r="M48" s="1"/>
  <c r="N48"/>
  <c r="L47"/>
  <c r="K47"/>
  <c r="J47"/>
  <c r="H47"/>
  <c r="G47"/>
  <c r="F47"/>
  <c r="E47"/>
  <c r="D47"/>
  <c r="I46"/>
  <c r="M46" s="1"/>
  <c r="N46"/>
  <c r="I45"/>
  <c r="M45"/>
  <c r="I44"/>
  <c r="M44" s="1"/>
  <c r="I43"/>
  <c r="M43" s="1"/>
  <c r="I42"/>
  <c r="M42" s="1"/>
  <c r="N42"/>
  <c r="L41"/>
  <c r="L34" s="1"/>
  <c r="K41"/>
  <c r="J41"/>
  <c r="H41"/>
  <c r="G41"/>
  <c r="F41"/>
  <c r="F34" s="1"/>
  <c r="E41"/>
  <c r="D41"/>
  <c r="I40"/>
  <c r="M40" s="1"/>
  <c r="I39"/>
  <c r="M39" s="1"/>
  <c r="I38"/>
  <c r="M38" s="1"/>
  <c r="N38"/>
  <c r="I37"/>
  <c r="M37"/>
  <c r="I36"/>
  <c r="M36" s="1"/>
  <c r="I35"/>
  <c r="M35" s="1"/>
  <c r="K34"/>
  <c r="G34"/>
  <c r="E34"/>
  <c r="I33"/>
  <c r="M33"/>
  <c r="I32"/>
  <c r="M32" s="1"/>
  <c r="I31"/>
  <c r="M31" s="1"/>
  <c r="M30" s="1"/>
  <c r="M29" s="1"/>
  <c r="L30"/>
  <c r="K30"/>
  <c r="K29"/>
  <c r="K28"/>
  <c r="K27" s="1"/>
  <c r="J30"/>
  <c r="I30"/>
  <c r="N30"/>
  <c r="H30"/>
  <c r="G30"/>
  <c r="G29" s="1"/>
  <c r="G28" s="1"/>
  <c r="G27" s="1"/>
  <c r="F30"/>
  <c r="E30"/>
  <c r="E29"/>
  <c r="E28" s="1"/>
  <c r="E27" s="1"/>
  <c r="D30"/>
  <c r="L29"/>
  <c r="L28" s="1"/>
  <c r="L27" s="1"/>
  <c r="J29"/>
  <c r="H29"/>
  <c r="F29"/>
  <c r="D29"/>
  <c r="I62" i="279"/>
  <c r="M62" s="1"/>
  <c r="I61"/>
  <c r="M61" s="1"/>
  <c r="I60"/>
  <c r="M60" s="1"/>
  <c r="N60"/>
  <c r="I59"/>
  <c r="M59"/>
  <c r="I58"/>
  <c r="M58" s="1"/>
  <c r="N58"/>
  <c r="L57"/>
  <c r="K57"/>
  <c r="J57"/>
  <c r="H57"/>
  <c r="G57"/>
  <c r="F57"/>
  <c r="E57"/>
  <c r="D57"/>
  <c r="I56"/>
  <c r="M56" s="1"/>
  <c r="I55"/>
  <c r="M55" s="1"/>
  <c r="I54"/>
  <c r="M54" s="1"/>
  <c r="N54"/>
  <c r="L53"/>
  <c r="K53"/>
  <c r="J53"/>
  <c r="H53"/>
  <c r="G53"/>
  <c r="F53"/>
  <c r="E53"/>
  <c r="D53"/>
  <c r="I52"/>
  <c r="M52" s="1"/>
  <c r="I51"/>
  <c r="M51" s="1"/>
  <c r="M50" s="1"/>
  <c r="L50"/>
  <c r="K50"/>
  <c r="J50"/>
  <c r="I50"/>
  <c r="H50"/>
  <c r="G50"/>
  <c r="F50"/>
  <c r="E50"/>
  <c r="D50"/>
  <c r="I49"/>
  <c r="M49" s="1"/>
  <c r="I48"/>
  <c r="M48" s="1"/>
  <c r="N48"/>
  <c r="L47"/>
  <c r="K47"/>
  <c r="J47"/>
  <c r="H47"/>
  <c r="G47"/>
  <c r="F47"/>
  <c r="E47"/>
  <c r="D47"/>
  <c r="I46"/>
  <c r="M46" s="1"/>
  <c r="N46"/>
  <c r="I45"/>
  <c r="M45"/>
  <c r="I44"/>
  <c r="M44" s="1"/>
  <c r="I43"/>
  <c r="M43" s="1"/>
  <c r="I42"/>
  <c r="M42" s="1"/>
  <c r="L41"/>
  <c r="L34" s="1"/>
  <c r="K41"/>
  <c r="J41"/>
  <c r="H41"/>
  <c r="G41"/>
  <c r="F41"/>
  <c r="F34" s="1"/>
  <c r="E41"/>
  <c r="E34" s="1"/>
  <c r="D41"/>
  <c r="I40"/>
  <c r="M40" s="1"/>
  <c r="N40"/>
  <c r="I39"/>
  <c r="M39"/>
  <c r="I38"/>
  <c r="M38" s="1"/>
  <c r="I37"/>
  <c r="M37" s="1"/>
  <c r="I36"/>
  <c r="M36" s="1"/>
  <c r="N36"/>
  <c r="I35"/>
  <c r="M35"/>
  <c r="K34"/>
  <c r="G34"/>
  <c r="I33"/>
  <c r="M33" s="1"/>
  <c r="I32"/>
  <c r="M32" s="1"/>
  <c r="N32"/>
  <c r="I31"/>
  <c r="M31"/>
  <c r="L30"/>
  <c r="K30"/>
  <c r="K29"/>
  <c r="K28" s="1"/>
  <c r="K27" s="1"/>
  <c r="J30"/>
  <c r="I30"/>
  <c r="N30" s="1"/>
  <c r="H30"/>
  <c r="H29" s="1"/>
  <c r="G30"/>
  <c r="G29"/>
  <c r="G28" s="1"/>
  <c r="G27" s="1"/>
  <c r="F30"/>
  <c r="E30"/>
  <c r="E29" s="1"/>
  <c r="E28" s="1"/>
  <c r="E27" s="1"/>
  <c r="D30"/>
  <c r="D29" s="1"/>
  <c r="L29"/>
  <c r="J29"/>
  <c r="F29"/>
  <c r="I62" i="280"/>
  <c r="M62" s="1"/>
  <c r="N62"/>
  <c r="I61"/>
  <c r="M61"/>
  <c r="I60"/>
  <c r="M60" s="1"/>
  <c r="I59"/>
  <c r="M59" s="1"/>
  <c r="I58"/>
  <c r="M58" s="1"/>
  <c r="L57"/>
  <c r="K57"/>
  <c r="J57"/>
  <c r="H57"/>
  <c r="G57"/>
  <c r="F57"/>
  <c r="E57"/>
  <c r="D57"/>
  <c r="I56"/>
  <c r="M56" s="1"/>
  <c r="N56"/>
  <c r="I55"/>
  <c r="M55"/>
  <c r="I54"/>
  <c r="M54" s="1"/>
  <c r="L53"/>
  <c r="K53"/>
  <c r="J53"/>
  <c r="H53"/>
  <c r="G53"/>
  <c r="F53"/>
  <c r="E53"/>
  <c r="D53"/>
  <c r="I52"/>
  <c r="M52" s="1"/>
  <c r="N52"/>
  <c r="I51"/>
  <c r="M51"/>
  <c r="L50"/>
  <c r="K50"/>
  <c r="J50"/>
  <c r="I50"/>
  <c r="H50"/>
  <c r="G50"/>
  <c r="F50"/>
  <c r="E50"/>
  <c r="D50"/>
  <c r="I49"/>
  <c r="M49" s="1"/>
  <c r="I48"/>
  <c r="N48" s="1"/>
  <c r="L47"/>
  <c r="K47"/>
  <c r="J47"/>
  <c r="H47"/>
  <c r="G47"/>
  <c r="F47"/>
  <c r="E47"/>
  <c r="D47"/>
  <c r="I46"/>
  <c r="M46" s="1"/>
  <c r="N46"/>
  <c r="I45"/>
  <c r="M45"/>
  <c r="I44"/>
  <c r="M44" s="1"/>
  <c r="I43"/>
  <c r="M43" s="1"/>
  <c r="I42"/>
  <c r="M42" s="1"/>
  <c r="L41"/>
  <c r="L34" s="1"/>
  <c r="K41"/>
  <c r="J41"/>
  <c r="H41"/>
  <c r="G41"/>
  <c r="F41"/>
  <c r="F34" s="1"/>
  <c r="E41"/>
  <c r="D41"/>
  <c r="I40"/>
  <c r="M40" s="1"/>
  <c r="I39"/>
  <c r="M39" s="1"/>
  <c r="I38"/>
  <c r="M38" s="1"/>
  <c r="N38"/>
  <c r="I37"/>
  <c r="M37"/>
  <c r="I36"/>
  <c r="M36" s="1"/>
  <c r="I35"/>
  <c r="M35" s="1"/>
  <c r="K34"/>
  <c r="G34"/>
  <c r="E34"/>
  <c r="I33"/>
  <c r="M33"/>
  <c r="I32"/>
  <c r="M32" s="1"/>
  <c r="I31"/>
  <c r="M31" s="1"/>
  <c r="M30" s="1"/>
  <c r="L30"/>
  <c r="K30"/>
  <c r="K29" s="1"/>
  <c r="K28" s="1"/>
  <c r="K27" s="1"/>
  <c r="J30"/>
  <c r="I30"/>
  <c r="N30" s="1"/>
  <c r="H30"/>
  <c r="G30"/>
  <c r="G29"/>
  <c r="G28" s="1"/>
  <c r="G27" s="1"/>
  <c r="F30"/>
  <c r="E30"/>
  <c r="E29" s="1"/>
  <c r="E28" s="1"/>
  <c r="E27" s="1"/>
  <c r="D30"/>
  <c r="L29"/>
  <c r="J29"/>
  <c r="H29"/>
  <c r="F29"/>
  <c r="D29"/>
  <c r="I62" i="281"/>
  <c r="M62" s="1"/>
  <c r="I61"/>
  <c r="M61" s="1"/>
  <c r="I60"/>
  <c r="M60" s="1"/>
  <c r="N60"/>
  <c r="I59"/>
  <c r="M59"/>
  <c r="I58"/>
  <c r="M58" s="1"/>
  <c r="M57" s="1"/>
  <c r="N58"/>
  <c r="L57"/>
  <c r="K57"/>
  <c r="J57"/>
  <c r="H57"/>
  <c r="G57"/>
  <c r="F57"/>
  <c r="E57"/>
  <c r="D57"/>
  <c r="I56"/>
  <c r="M56" s="1"/>
  <c r="I55"/>
  <c r="M55" s="1"/>
  <c r="I54"/>
  <c r="M54" s="1"/>
  <c r="N54"/>
  <c r="L53"/>
  <c r="K53"/>
  <c r="J53"/>
  <c r="H53"/>
  <c r="G53"/>
  <c r="F53"/>
  <c r="E53"/>
  <c r="D53"/>
  <c r="I52"/>
  <c r="M52" s="1"/>
  <c r="I51"/>
  <c r="M51" s="1"/>
  <c r="M50" s="1"/>
  <c r="L50"/>
  <c r="K50"/>
  <c r="J50"/>
  <c r="I50"/>
  <c r="H50"/>
  <c r="G50"/>
  <c r="F50"/>
  <c r="E50"/>
  <c r="D50"/>
  <c r="I49"/>
  <c r="M49" s="1"/>
  <c r="I48"/>
  <c r="N48" s="1"/>
  <c r="L47"/>
  <c r="K47"/>
  <c r="J47"/>
  <c r="H47"/>
  <c r="G47"/>
  <c r="F47"/>
  <c r="E47"/>
  <c r="D47"/>
  <c r="I46"/>
  <c r="M46" s="1"/>
  <c r="I45"/>
  <c r="M45" s="1"/>
  <c r="I44"/>
  <c r="M44" s="1"/>
  <c r="N44"/>
  <c r="I43"/>
  <c r="M43"/>
  <c r="I42"/>
  <c r="M42" s="1"/>
  <c r="N42"/>
  <c r="L41"/>
  <c r="K41"/>
  <c r="J41"/>
  <c r="J34" s="1"/>
  <c r="H41"/>
  <c r="H34" s="1"/>
  <c r="G41"/>
  <c r="F41"/>
  <c r="E41"/>
  <c r="D41"/>
  <c r="D34" s="1"/>
  <c r="I40"/>
  <c r="M40" s="1"/>
  <c r="I39"/>
  <c r="M39" s="1"/>
  <c r="I38"/>
  <c r="M38" s="1"/>
  <c r="N38"/>
  <c r="I37"/>
  <c r="M37"/>
  <c r="I36"/>
  <c r="M36" s="1"/>
  <c r="I35"/>
  <c r="M35" s="1"/>
  <c r="K34"/>
  <c r="G34"/>
  <c r="E34"/>
  <c r="I33"/>
  <c r="M33"/>
  <c r="I32"/>
  <c r="M32" s="1"/>
  <c r="I31"/>
  <c r="M31" s="1"/>
  <c r="L30"/>
  <c r="K30"/>
  <c r="K29" s="1"/>
  <c r="K28" s="1"/>
  <c r="K27" s="1"/>
  <c r="J30"/>
  <c r="I30"/>
  <c r="N30"/>
  <c r="H30"/>
  <c r="G30"/>
  <c r="G29" s="1"/>
  <c r="G28" s="1"/>
  <c r="G27" s="1"/>
  <c r="F30"/>
  <c r="F29" s="1"/>
  <c r="E30"/>
  <c r="E29"/>
  <c r="E28" s="1"/>
  <c r="E27" s="1"/>
  <c r="D30"/>
  <c r="L29"/>
  <c r="J29"/>
  <c r="H29"/>
  <c r="H28" s="1"/>
  <c r="H27" s="1"/>
  <c r="D29"/>
  <c r="D28" s="1"/>
  <c r="D27" s="1"/>
  <c r="I62" i="282"/>
  <c r="M62" s="1"/>
  <c r="I61"/>
  <c r="M61" s="1"/>
  <c r="I60"/>
  <c r="M60" s="1"/>
  <c r="N60"/>
  <c r="I59"/>
  <c r="M59"/>
  <c r="I58"/>
  <c r="M58" s="1"/>
  <c r="N58"/>
  <c r="L57"/>
  <c r="K57"/>
  <c r="J57"/>
  <c r="H57"/>
  <c r="G57"/>
  <c r="F57"/>
  <c r="E57"/>
  <c r="D57"/>
  <c r="I56"/>
  <c r="M56" s="1"/>
  <c r="I55"/>
  <c r="M55" s="1"/>
  <c r="I54"/>
  <c r="M54" s="1"/>
  <c r="N54"/>
  <c r="L53"/>
  <c r="K53"/>
  <c r="J53"/>
  <c r="H53"/>
  <c r="G53"/>
  <c r="F53"/>
  <c r="E53"/>
  <c r="D53"/>
  <c r="I52"/>
  <c r="M52" s="1"/>
  <c r="I51"/>
  <c r="M51" s="1"/>
  <c r="M50" s="1"/>
  <c r="L50"/>
  <c r="K50"/>
  <c r="J50"/>
  <c r="I50"/>
  <c r="H50"/>
  <c r="G50"/>
  <c r="F50"/>
  <c r="E50"/>
  <c r="D50"/>
  <c r="I49"/>
  <c r="M49" s="1"/>
  <c r="I48"/>
  <c r="N48" s="1"/>
  <c r="L47"/>
  <c r="K47"/>
  <c r="J47"/>
  <c r="H47"/>
  <c r="G47"/>
  <c r="F47"/>
  <c r="E47"/>
  <c r="D47"/>
  <c r="I46"/>
  <c r="M46" s="1"/>
  <c r="I45"/>
  <c r="M45" s="1"/>
  <c r="I44"/>
  <c r="M44" s="1"/>
  <c r="N44"/>
  <c r="I43"/>
  <c r="M43"/>
  <c r="I42"/>
  <c r="M42" s="1"/>
  <c r="N42"/>
  <c r="L41"/>
  <c r="K41"/>
  <c r="J41"/>
  <c r="J34" s="1"/>
  <c r="H41"/>
  <c r="H34" s="1"/>
  <c r="G41"/>
  <c r="F41"/>
  <c r="E41"/>
  <c r="D41"/>
  <c r="D34" s="1"/>
  <c r="I40"/>
  <c r="M40" s="1"/>
  <c r="I39"/>
  <c r="M39" s="1"/>
  <c r="I38"/>
  <c r="M38" s="1"/>
  <c r="N38"/>
  <c r="I37"/>
  <c r="M37"/>
  <c r="I36"/>
  <c r="M36" s="1"/>
  <c r="I35"/>
  <c r="M35" s="1"/>
  <c r="K34"/>
  <c r="G34"/>
  <c r="E34"/>
  <c r="I33"/>
  <c r="M33"/>
  <c r="I32"/>
  <c r="M32" s="1"/>
  <c r="I31"/>
  <c r="M31" s="1"/>
  <c r="L30"/>
  <c r="K30"/>
  <c r="K29" s="1"/>
  <c r="K28" s="1"/>
  <c r="K27" s="1"/>
  <c r="J30"/>
  <c r="H30"/>
  <c r="G30"/>
  <c r="G29" s="1"/>
  <c r="G28" s="1"/>
  <c r="G27" s="1"/>
  <c r="F30"/>
  <c r="E30"/>
  <c r="E29"/>
  <c r="E28" s="1"/>
  <c r="E27" s="1"/>
  <c r="D30"/>
  <c r="L29"/>
  <c r="J29"/>
  <c r="H29"/>
  <c r="H28" s="1"/>
  <c r="H27" s="1"/>
  <c r="F29"/>
  <c r="D29"/>
  <c r="D28" s="1"/>
  <c r="D27" s="1"/>
  <c r="I62" i="283"/>
  <c r="M62" s="1"/>
  <c r="I61"/>
  <c r="M61" s="1"/>
  <c r="I60"/>
  <c r="M60" s="1"/>
  <c r="N60"/>
  <c r="I59"/>
  <c r="M59"/>
  <c r="I58"/>
  <c r="M58" s="1"/>
  <c r="N58"/>
  <c r="L57"/>
  <c r="K57"/>
  <c r="J57"/>
  <c r="H57"/>
  <c r="G57"/>
  <c r="F57"/>
  <c r="E57"/>
  <c r="D57"/>
  <c r="I56"/>
  <c r="M56" s="1"/>
  <c r="I55"/>
  <c r="M55" s="1"/>
  <c r="I54"/>
  <c r="M54" s="1"/>
  <c r="N54"/>
  <c r="L53"/>
  <c r="K53"/>
  <c r="J53"/>
  <c r="H53"/>
  <c r="G53"/>
  <c r="F53"/>
  <c r="E53"/>
  <c r="D53"/>
  <c r="I52"/>
  <c r="M52" s="1"/>
  <c r="I51"/>
  <c r="M51" s="1"/>
  <c r="M50" s="1"/>
  <c r="L50"/>
  <c r="K50"/>
  <c r="J50"/>
  <c r="I50"/>
  <c r="H50"/>
  <c r="G50"/>
  <c r="F50"/>
  <c r="E50"/>
  <c r="D50"/>
  <c r="I49"/>
  <c r="M49" s="1"/>
  <c r="I48"/>
  <c r="N48" s="1"/>
  <c r="L47"/>
  <c r="K47"/>
  <c r="J47"/>
  <c r="H47"/>
  <c r="G47"/>
  <c r="F47"/>
  <c r="E47"/>
  <c r="D47"/>
  <c r="I46"/>
  <c r="M46" s="1"/>
  <c r="N46"/>
  <c r="I45"/>
  <c r="M45"/>
  <c r="I44"/>
  <c r="M44" s="1"/>
  <c r="I43"/>
  <c r="M43" s="1"/>
  <c r="I42"/>
  <c r="N42" s="1"/>
  <c r="L41"/>
  <c r="L34"/>
  <c r="K41"/>
  <c r="J41"/>
  <c r="J34"/>
  <c r="H41"/>
  <c r="G41"/>
  <c r="F41"/>
  <c r="E41"/>
  <c r="D41"/>
  <c r="I40"/>
  <c r="M40" s="1"/>
  <c r="N40"/>
  <c r="I39"/>
  <c r="M39"/>
  <c r="I38"/>
  <c r="M38" s="1"/>
  <c r="I37"/>
  <c r="M37" s="1"/>
  <c r="I36"/>
  <c r="M36" s="1"/>
  <c r="N36"/>
  <c r="I35"/>
  <c r="M35"/>
  <c r="K34"/>
  <c r="H34"/>
  <c r="G34"/>
  <c r="F34"/>
  <c r="E34"/>
  <c r="D34"/>
  <c r="I33"/>
  <c r="M33"/>
  <c r="I32"/>
  <c r="M32" s="1"/>
  <c r="I31"/>
  <c r="M31" s="1"/>
  <c r="M30" s="1"/>
  <c r="M29" s="1"/>
  <c r="L30"/>
  <c r="K30"/>
  <c r="K29"/>
  <c r="K28" s="1"/>
  <c r="K27" s="1"/>
  <c r="J30"/>
  <c r="I30"/>
  <c r="N30" s="1"/>
  <c r="H30"/>
  <c r="G30"/>
  <c r="G29"/>
  <c r="G28" s="1"/>
  <c r="G27" s="1"/>
  <c r="F30"/>
  <c r="E30"/>
  <c r="E29" s="1"/>
  <c r="E28" s="1"/>
  <c r="E27" s="1"/>
  <c r="D30"/>
  <c r="L29"/>
  <c r="L28"/>
  <c r="L27" s="1"/>
  <c r="J29"/>
  <c r="H29"/>
  <c r="H28"/>
  <c r="H27" s="1"/>
  <c r="F29"/>
  <c r="F28" s="1"/>
  <c r="F27" s="1"/>
  <c r="D29"/>
  <c r="D28"/>
  <c r="D27" s="1"/>
  <c r="I62" i="284"/>
  <c r="M62" s="1"/>
  <c r="N62"/>
  <c r="I61"/>
  <c r="M61"/>
  <c r="I60"/>
  <c r="M60" s="1"/>
  <c r="I59"/>
  <c r="M59" s="1"/>
  <c r="I58"/>
  <c r="M58" s="1"/>
  <c r="N58"/>
  <c r="L57"/>
  <c r="K57"/>
  <c r="J57"/>
  <c r="H57"/>
  <c r="G57"/>
  <c r="F57"/>
  <c r="E57"/>
  <c r="D57"/>
  <c r="I56"/>
  <c r="M56" s="1"/>
  <c r="I55"/>
  <c r="M55" s="1"/>
  <c r="I54"/>
  <c r="N54" s="1"/>
  <c r="L53"/>
  <c r="K53"/>
  <c r="J53"/>
  <c r="H53"/>
  <c r="G53"/>
  <c r="F53"/>
  <c r="E53"/>
  <c r="D53"/>
  <c r="I52"/>
  <c r="M52" s="1"/>
  <c r="N52"/>
  <c r="I51"/>
  <c r="M51"/>
  <c r="L50"/>
  <c r="K50"/>
  <c r="J50"/>
  <c r="I50"/>
  <c r="H50"/>
  <c r="G50"/>
  <c r="F50"/>
  <c r="E50"/>
  <c r="D50"/>
  <c r="I49"/>
  <c r="M49"/>
  <c r="I48"/>
  <c r="M48" s="1"/>
  <c r="L47"/>
  <c r="K47"/>
  <c r="J47"/>
  <c r="H47"/>
  <c r="G47"/>
  <c r="F47"/>
  <c r="E47"/>
  <c r="D47"/>
  <c r="I46"/>
  <c r="M46" s="1"/>
  <c r="I45"/>
  <c r="M45" s="1"/>
  <c r="I44"/>
  <c r="M44" s="1"/>
  <c r="N44"/>
  <c r="I43"/>
  <c r="M43"/>
  <c r="I42"/>
  <c r="M42" s="1"/>
  <c r="N42"/>
  <c r="L41"/>
  <c r="K41"/>
  <c r="J41"/>
  <c r="I41"/>
  <c r="H41"/>
  <c r="G41"/>
  <c r="F41"/>
  <c r="E41"/>
  <c r="D41"/>
  <c r="I40"/>
  <c r="N40" s="1"/>
  <c r="I39"/>
  <c r="M39" s="1"/>
  <c r="I38"/>
  <c r="N38" s="1"/>
  <c r="I37"/>
  <c r="M37" s="1"/>
  <c r="I36"/>
  <c r="N36" s="1"/>
  <c r="I35"/>
  <c r="M35" s="1"/>
  <c r="L34"/>
  <c r="K34"/>
  <c r="J34"/>
  <c r="H34"/>
  <c r="G34"/>
  <c r="F34"/>
  <c r="E34"/>
  <c r="D34"/>
  <c r="I33"/>
  <c r="M33" s="1"/>
  <c r="I32"/>
  <c r="N32" s="1"/>
  <c r="I31"/>
  <c r="M31" s="1"/>
  <c r="L30"/>
  <c r="K30"/>
  <c r="J30"/>
  <c r="H30"/>
  <c r="G30"/>
  <c r="F30"/>
  <c r="E30"/>
  <c r="D30"/>
  <c r="L29"/>
  <c r="K29"/>
  <c r="J29"/>
  <c r="H29"/>
  <c r="G29"/>
  <c r="F29"/>
  <c r="E29"/>
  <c r="D29"/>
  <c r="L28"/>
  <c r="K28"/>
  <c r="J28"/>
  <c r="H28"/>
  <c r="G28"/>
  <c r="F28"/>
  <c r="E28"/>
  <c r="D28"/>
  <c r="L27"/>
  <c r="K27"/>
  <c r="J27"/>
  <c r="H27"/>
  <c r="G27"/>
  <c r="F27"/>
  <c r="E27"/>
  <c r="D27"/>
  <c r="I62" i="285"/>
  <c r="N62"/>
  <c r="I61"/>
  <c r="M61"/>
  <c r="I60"/>
  <c r="N60"/>
  <c r="I59"/>
  <c r="M59"/>
  <c r="I58"/>
  <c r="N58" s="1"/>
  <c r="L57"/>
  <c r="K57"/>
  <c r="J57"/>
  <c r="I57"/>
  <c r="H57"/>
  <c r="G57"/>
  <c r="F57"/>
  <c r="E57"/>
  <c r="D57"/>
  <c r="I56"/>
  <c r="M56" s="1"/>
  <c r="N56"/>
  <c r="I55"/>
  <c r="M55"/>
  <c r="I54"/>
  <c r="M54" s="1"/>
  <c r="M53" s="1"/>
  <c r="L53"/>
  <c r="K53"/>
  <c r="J53"/>
  <c r="I53"/>
  <c r="H53"/>
  <c r="G53"/>
  <c r="F53"/>
  <c r="E53"/>
  <c r="D53"/>
  <c r="I52"/>
  <c r="M52" s="1"/>
  <c r="I51"/>
  <c r="M51" s="1"/>
  <c r="L50"/>
  <c r="K50"/>
  <c r="J50"/>
  <c r="I50"/>
  <c r="H50"/>
  <c r="G50"/>
  <c r="F50"/>
  <c r="E50"/>
  <c r="D50"/>
  <c r="I49"/>
  <c r="M49" s="1"/>
  <c r="I48"/>
  <c r="N48" s="1"/>
  <c r="L47"/>
  <c r="K47"/>
  <c r="J47"/>
  <c r="I47"/>
  <c r="H47"/>
  <c r="G47"/>
  <c r="F47"/>
  <c r="E47"/>
  <c r="D47"/>
  <c r="I46"/>
  <c r="N46" s="1"/>
  <c r="I45"/>
  <c r="M45" s="1"/>
  <c r="I44"/>
  <c r="M44" s="1"/>
  <c r="N44"/>
  <c r="I43"/>
  <c r="M43"/>
  <c r="I42"/>
  <c r="M42" s="1"/>
  <c r="L41"/>
  <c r="K41"/>
  <c r="J41"/>
  <c r="I41"/>
  <c r="H41"/>
  <c r="G41"/>
  <c r="F41"/>
  <c r="E41"/>
  <c r="D41"/>
  <c r="I40"/>
  <c r="N40"/>
  <c r="I39"/>
  <c r="M39"/>
  <c r="I38"/>
  <c r="N38" s="1"/>
  <c r="I37"/>
  <c r="M37" s="1"/>
  <c r="I36"/>
  <c r="M36" s="1"/>
  <c r="I35"/>
  <c r="M35" s="1"/>
  <c r="L34"/>
  <c r="K34"/>
  <c r="J34"/>
  <c r="I34"/>
  <c r="H34"/>
  <c r="G34"/>
  <c r="F34"/>
  <c r="E34"/>
  <c r="D34"/>
  <c r="I33"/>
  <c r="M33"/>
  <c r="I32"/>
  <c r="M32" s="1"/>
  <c r="I31"/>
  <c r="M31" s="1"/>
  <c r="M30" s="1"/>
  <c r="M29" s="1"/>
  <c r="L30"/>
  <c r="K30"/>
  <c r="K29"/>
  <c r="K28" s="1"/>
  <c r="K27" s="1"/>
  <c r="J30"/>
  <c r="I30"/>
  <c r="N30" s="1"/>
  <c r="H30"/>
  <c r="G30"/>
  <c r="G29"/>
  <c r="G28" s="1"/>
  <c r="G27" s="1"/>
  <c r="F30"/>
  <c r="E30"/>
  <c r="E29" s="1"/>
  <c r="E28" s="1"/>
  <c r="E27" s="1"/>
  <c r="D30"/>
  <c r="L29"/>
  <c r="L28"/>
  <c r="L27" s="1"/>
  <c r="J29"/>
  <c r="J28" s="1"/>
  <c r="J27" s="1"/>
  <c r="H29"/>
  <c r="H28"/>
  <c r="H27" s="1"/>
  <c r="F29"/>
  <c r="F28" s="1"/>
  <c r="F27" s="1"/>
  <c r="D29"/>
  <c r="D28"/>
  <c r="D27" s="1"/>
  <c r="I62" i="286"/>
  <c r="M62" s="1"/>
  <c r="N62"/>
  <c r="I61"/>
  <c r="M61"/>
  <c r="I60"/>
  <c r="M60" s="1"/>
  <c r="I59"/>
  <c r="M59" s="1"/>
  <c r="I58"/>
  <c r="M58" s="1"/>
  <c r="N58"/>
  <c r="L57"/>
  <c r="K57"/>
  <c r="J57"/>
  <c r="H57"/>
  <c r="G57"/>
  <c r="F57"/>
  <c r="E57"/>
  <c r="D57"/>
  <c r="I56"/>
  <c r="M56" s="1"/>
  <c r="I55"/>
  <c r="M55" s="1"/>
  <c r="I54"/>
  <c r="N54" s="1"/>
  <c r="L53"/>
  <c r="K53"/>
  <c r="J53"/>
  <c r="H53"/>
  <c r="G53"/>
  <c r="F53"/>
  <c r="E53"/>
  <c r="D53"/>
  <c r="I52"/>
  <c r="M52" s="1"/>
  <c r="N52"/>
  <c r="I51"/>
  <c r="M51"/>
  <c r="L50"/>
  <c r="K50"/>
  <c r="J50"/>
  <c r="I50"/>
  <c r="H50"/>
  <c r="G50"/>
  <c r="F50"/>
  <c r="E50"/>
  <c r="D50"/>
  <c r="I49"/>
  <c r="M49"/>
  <c r="I48"/>
  <c r="M48" s="1"/>
  <c r="L47"/>
  <c r="K47"/>
  <c r="J47"/>
  <c r="H47"/>
  <c r="G47"/>
  <c r="F47"/>
  <c r="E47"/>
  <c r="D47"/>
  <c r="I46"/>
  <c r="M46" s="1"/>
  <c r="N46"/>
  <c r="I45"/>
  <c r="M45"/>
  <c r="I44"/>
  <c r="M44" s="1"/>
  <c r="I43"/>
  <c r="M43" s="1"/>
  <c r="I42"/>
  <c r="M42" s="1"/>
  <c r="N42"/>
  <c r="L41"/>
  <c r="K41"/>
  <c r="J41"/>
  <c r="H41"/>
  <c r="G41"/>
  <c r="F41"/>
  <c r="E41"/>
  <c r="D41"/>
  <c r="I40"/>
  <c r="M40" s="1"/>
  <c r="I39"/>
  <c r="M39" s="1"/>
  <c r="I38"/>
  <c r="M38" s="1"/>
  <c r="N38"/>
  <c r="I37"/>
  <c r="M37"/>
  <c r="I36"/>
  <c r="M36" s="1"/>
  <c r="I35"/>
  <c r="M35" s="1"/>
  <c r="L34"/>
  <c r="K34"/>
  <c r="J34"/>
  <c r="H34"/>
  <c r="G34"/>
  <c r="F34"/>
  <c r="E34"/>
  <c r="D34"/>
  <c r="I33"/>
  <c r="M33" s="1"/>
  <c r="I32"/>
  <c r="M32" s="1"/>
  <c r="N32"/>
  <c r="I31"/>
  <c r="M31" s="1"/>
  <c r="M30" s="1"/>
  <c r="L30"/>
  <c r="K30"/>
  <c r="K29"/>
  <c r="K28"/>
  <c r="K27" s="1"/>
  <c r="J30"/>
  <c r="I30"/>
  <c r="N30"/>
  <c r="H30"/>
  <c r="G30"/>
  <c r="G29" s="1"/>
  <c r="G28" s="1"/>
  <c r="G27" s="1"/>
  <c r="F30"/>
  <c r="E30"/>
  <c r="E29"/>
  <c r="E28" s="1"/>
  <c r="E27" s="1"/>
  <c r="D30"/>
  <c r="L29"/>
  <c r="L28" s="1"/>
  <c r="L27" s="1"/>
  <c r="J29"/>
  <c r="J28"/>
  <c r="J27" s="1"/>
  <c r="H29"/>
  <c r="H28" s="1"/>
  <c r="H27" s="1"/>
  <c r="F29"/>
  <c r="F28"/>
  <c r="F27" s="1"/>
  <c r="D29"/>
  <c r="D28" s="1"/>
  <c r="D27" s="1"/>
  <c r="I62" i="287"/>
  <c r="M62" s="1"/>
  <c r="I61"/>
  <c r="M61" s="1"/>
  <c r="I60"/>
  <c r="M60" s="1"/>
  <c r="N60"/>
  <c r="I59"/>
  <c r="M59"/>
  <c r="I58"/>
  <c r="M58" s="1"/>
  <c r="N58"/>
  <c r="L57"/>
  <c r="K57"/>
  <c r="J57"/>
  <c r="I57"/>
  <c r="H57"/>
  <c r="G57"/>
  <c r="F57"/>
  <c r="E57"/>
  <c r="D57"/>
  <c r="I56"/>
  <c r="M56" s="1"/>
  <c r="N56"/>
  <c r="I55"/>
  <c r="M55"/>
  <c r="I54"/>
  <c r="M54" s="1"/>
  <c r="N54"/>
  <c r="L53"/>
  <c r="K53"/>
  <c r="J53"/>
  <c r="I53"/>
  <c r="H53"/>
  <c r="G53"/>
  <c r="F53"/>
  <c r="E53"/>
  <c r="D53"/>
  <c r="I52"/>
  <c r="M52" s="1"/>
  <c r="N52"/>
  <c r="I51"/>
  <c r="M51"/>
  <c r="L50"/>
  <c r="K50"/>
  <c r="J50"/>
  <c r="I50"/>
  <c r="H50"/>
  <c r="G50"/>
  <c r="F50"/>
  <c r="E50"/>
  <c r="D50"/>
  <c r="I49"/>
  <c r="M49" s="1"/>
  <c r="I48"/>
  <c r="N48" s="1"/>
  <c r="L47"/>
  <c r="K47"/>
  <c r="J47"/>
  <c r="I47"/>
  <c r="H47"/>
  <c r="G47"/>
  <c r="F47"/>
  <c r="E47"/>
  <c r="D47"/>
  <c r="I46"/>
  <c r="M46" s="1"/>
  <c r="I45"/>
  <c r="M45" s="1"/>
  <c r="I44"/>
  <c r="M44" s="1"/>
  <c r="N44"/>
  <c r="I43"/>
  <c r="M43"/>
  <c r="I42"/>
  <c r="N42" s="1"/>
  <c r="L41"/>
  <c r="K41"/>
  <c r="J41"/>
  <c r="I41"/>
  <c r="H41"/>
  <c r="G41"/>
  <c r="F41"/>
  <c r="E41"/>
  <c r="D41"/>
  <c r="I40"/>
  <c r="N40" s="1"/>
  <c r="I39"/>
  <c r="M39" s="1"/>
  <c r="I38"/>
  <c r="N38" s="1"/>
  <c r="I37"/>
  <c r="M37" s="1"/>
  <c r="I36"/>
  <c r="N36" s="1"/>
  <c r="I35"/>
  <c r="M35" s="1"/>
  <c r="L34"/>
  <c r="K34"/>
  <c r="J34"/>
  <c r="I34"/>
  <c r="H34"/>
  <c r="G34"/>
  <c r="F34"/>
  <c r="E34"/>
  <c r="D34"/>
  <c r="I33"/>
  <c r="M33"/>
  <c r="I32"/>
  <c r="N32" s="1"/>
  <c r="I31"/>
  <c r="M31" s="1"/>
  <c r="L30"/>
  <c r="K30"/>
  <c r="J30"/>
  <c r="I30"/>
  <c r="N30"/>
  <c r="H30"/>
  <c r="G30"/>
  <c r="F30"/>
  <c r="E30"/>
  <c r="D30"/>
  <c r="L29"/>
  <c r="K29"/>
  <c r="J29"/>
  <c r="I29"/>
  <c r="H29"/>
  <c r="G29"/>
  <c r="F29"/>
  <c r="E29"/>
  <c r="D29"/>
  <c r="L28"/>
  <c r="K28"/>
  <c r="J28"/>
  <c r="I28"/>
  <c r="N28"/>
  <c r="H28"/>
  <c r="G28"/>
  <c r="F28"/>
  <c r="E28"/>
  <c r="D28"/>
  <c r="L27"/>
  <c r="K27"/>
  <c r="J27"/>
  <c r="I27"/>
  <c r="H27"/>
  <c r="G27"/>
  <c r="F27"/>
  <c r="E27"/>
  <c r="D27"/>
  <c r="I62" i="288"/>
  <c r="N62" s="1"/>
  <c r="I61"/>
  <c r="M61" s="1"/>
  <c r="N61"/>
  <c r="I60"/>
  <c r="N60"/>
  <c r="I59"/>
  <c r="M59" s="1"/>
  <c r="I58"/>
  <c r="N58" s="1"/>
  <c r="L57"/>
  <c r="K57"/>
  <c r="J57"/>
  <c r="I57"/>
  <c r="H57"/>
  <c r="G57"/>
  <c r="F57"/>
  <c r="E57"/>
  <c r="D57"/>
  <c r="I56"/>
  <c r="N56"/>
  <c r="I55"/>
  <c r="M55" s="1"/>
  <c r="I54"/>
  <c r="N54" s="1"/>
  <c r="L53"/>
  <c r="K53"/>
  <c r="J53"/>
  <c r="I53"/>
  <c r="H53"/>
  <c r="G53"/>
  <c r="F53"/>
  <c r="E53"/>
  <c r="D53"/>
  <c r="I52"/>
  <c r="N52" s="1"/>
  <c r="I51"/>
  <c r="M51" s="1"/>
  <c r="L50"/>
  <c r="K50"/>
  <c r="J50"/>
  <c r="I50"/>
  <c r="H50"/>
  <c r="G50"/>
  <c r="F50"/>
  <c r="E50"/>
  <c r="D50"/>
  <c r="I49"/>
  <c r="M49" s="1"/>
  <c r="I48"/>
  <c r="N48" s="1"/>
  <c r="L47"/>
  <c r="K47"/>
  <c r="J47"/>
  <c r="I47"/>
  <c r="H47"/>
  <c r="G47"/>
  <c r="F47"/>
  <c r="E47"/>
  <c r="D47"/>
  <c r="I46"/>
  <c r="M46" s="1"/>
  <c r="I45"/>
  <c r="M45" s="1"/>
  <c r="I44"/>
  <c r="M44" s="1"/>
  <c r="N44"/>
  <c r="I43"/>
  <c r="M43"/>
  <c r="I42"/>
  <c r="M42" s="1"/>
  <c r="L41"/>
  <c r="K41"/>
  <c r="J41"/>
  <c r="I41"/>
  <c r="H41"/>
  <c r="G41"/>
  <c r="F41"/>
  <c r="E41"/>
  <c r="D41"/>
  <c r="I40"/>
  <c r="M40" s="1"/>
  <c r="I39"/>
  <c r="M39" s="1"/>
  <c r="I38"/>
  <c r="M38" s="1"/>
  <c r="N38"/>
  <c r="I37"/>
  <c r="M37"/>
  <c r="I36"/>
  <c r="M36" s="1"/>
  <c r="I35"/>
  <c r="M35" s="1"/>
  <c r="L34"/>
  <c r="K34"/>
  <c r="J34"/>
  <c r="I34"/>
  <c r="H34"/>
  <c r="G34"/>
  <c r="F34"/>
  <c r="E34"/>
  <c r="D34"/>
  <c r="I33"/>
  <c r="M33" s="1"/>
  <c r="I32"/>
  <c r="N32" s="1"/>
  <c r="I31"/>
  <c r="M31" s="1"/>
  <c r="L30"/>
  <c r="K30"/>
  <c r="J30"/>
  <c r="I30"/>
  <c r="N30"/>
  <c r="H30"/>
  <c r="G30"/>
  <c r="F30"/>
  <c r="E30"/>
  <c r="D30"/>
  <c r="L29"/>
  <c r="K29"/>
  <c r="J29"/>
  <c r="I29"/>
  <c r="H29"/>
  <c r="G29"/>
  <c r="F29"/>
  <c r="E29"/>
  <c r="D29"/>
  <c r="L28"/>
  <c r="K28"/>
  <c r="J28"/>
  <c r="I28"/>
  <c r="N28" s="1"/>
  <c r="N27" s="1"/>
  <c r="H28"/>
  <c r="G28"/>
  <c r="F28"/>
  <c r="E28"/>
  <c r="D28"/>
  <c r="L27"/>
  <c r="K27"/>
  <c r="J27"/>
  <c r="I27"/>
  <c r="H27"/>
  <c r="G27"/>
  <c r="F27"/>
  <c r="E27"/>
  <c r="D27"/>
  <c r="I62" i="289"/>
  <c r="N62" s="1"/>
  <c r="I61"/>
  <c r="M61" s="1"/>
  <c r="I60"/>
  <c r="N60" s="1"/>
  <c r="I59"/>
  <c r="M59" s="1"/>
  <c r="I58"/>
  <c r="N58" s="1"/>
  <c r="L57"/>
  <c r="K57"/>
  <c r="J57"/>
  <c r="I57"/>
  <c r="H57"/>
  <c r="G57"/>
  <c r="F57"/>
  <c r="E57"/>
  <c r="D57"/>
  <c r="I56"/>
  <c r="N56" s="1"/>
  <c r="I55"/>
  <c r="M55" s="1"/>
  <c r="I54"/>
  <c r="N54" s="1"/>
  <c r="L53"/>
  <c r="K53"/>
  <c r="J53"/>
  <c r="I53"/>
  <c r="H53"/>
  <c r="G53"/>
  <c r="F53"/>
  <c r="E53"/>
  <c r="D53"/>
  <c r="I52"/>
  <c r="N52"/>
  <c r="I51"/>
  <c r="M51"/>
  <c r="L50"/>
  <c r="K50"/>
  <c r="J50"/>
  <c r="I50"/>
  <c r="H50"/>
  <c r="G50"/>
  <c r="F50"/>
  <c r="E50"/>
  <c r="D50"/>
  <c r="I49"/>
  <c r="M49" s="1"/>
  <c r="I48"/>
  <c r="N48" s="1"/>
  <c r="L47"/>
  <c r="K47"/>
  <c r="J47"/>
  <c r="I47"/>
  <c r="H47"/>
  <c r="G47"/>
  <c r="F47"/>
  <c r="E47"/>
  <c r="D47"/>
  <c r="I46"/>
  <c r="M46" s="1"/>
  <c r="I45"/>
  <c r="M45" s="1"/>
  <c r="I44"/>
  <c r="N44" s="1"/>
  <c r="I43"/>
  <c r="M43" s="1"/>
  <c r="I42"/>
  <c r="N42" s="1"/>
  <c r="L41"/>
  <c r="K41"/>
  <c r="J41"/>
  <c r="H41"/>
  <c r="G41"/>
  <c r="F41"/>
  <c r="E41"/>
  <c r="D41"/>
  <c r="I40"/>
  <c r="N40"/>
  <c r="I39"/>
  <c r="M39"/>
  <c r="I38"/>
  <c r="N38"/>
  <c r="I37"/>
  <c r="M37"/>
  <c r="I36"/>
  <c r="N36"/>
  <c r="I35"/>
  <c r="M35" s="1"/>
  <c r="L34"/>
  <c r="K34"/>
  <c r="J34"/>
  <c r="H34"/>
  <c r="G34"/>
  <c r="F34"/>
  <c r="E34"/>
  <c r="D34"/>
  <c r="I33"/>
  <c r="M33"/>
  <c r="I32"/>
  <c r="N32"/>
  <c r="I31"/>
  <c r="M31"/>
  <c r="L30"/>
  <c r="K30"/>
  <c r="J30"/>
  <c r="I30"/>
  <c r="N30"/>
  <c r="H30"/>
  <c r="G30"/>
  <c r="F30"/>
  <c r="E30"/>
  <c r="D30"/>
  <c r="L29"/>
  <c r="K29"/>
  <c r="J29"/>
  <c r="I29"/>
  <c r="H29"/>
  <c r="G29"/>
  <c r="F29"/>
  <c r="E29"/>
  <c r="D29"/>
  <c r="L28"/>
  <c r="K28"/>
  <c r="J28"/>
  <c r="H28"/>
  <c r="G28"/>
  <c r="F28"/>
  <c r="E28"/>
  <c r="D28"/>
  <c r="L27"/>
  <c r="K27"/>
  <c r="J27"/>
  <c r="H27"/>
  <c r="G27"/>
  <c r="F27"/>
  <c r="E27"/>
  <c r="D27"/>
  <c r="I62" i="290"/>
  <c r="N62" s="1"/>
  <c r="I61"/>
  <c r="M61" s="1"/>
  <c r="N61"/>
  <c r="I60"/>
  <c r="N60"/>
  <c r="I59"/>
  <c r="M59" s="1"/>
  <c r="I58"/>
  <c r="N58"/>
  <c r="L57"/>
  <c r="K57"/>
  <c r="J57"/>
  <c r="I57"/>
  <c r="H57"/>
  <c r="G57"/>
  <c r="F57"/>
  <c r="E57"/>
  <c r="D57"/>
  <c r="I56"/>
  <c r="N56"/>
  <c r="I55"/>
  <c r="M55"/>
  <c r="I54"/>
  <c r="N54" s="1"/>
  <c r="L53"/>
  <c r="K53"/>
  <c r="J53"/>
  <c r="I53"/>
  <c r="H53"/>
  <c r="G53"/>
  <c r="F53"/>
  <c r="E53"/>
  <c r="D53"/>
  <c r="I52"/>
  <c r="N52" s="1"/>
  <c r="I51"/>
  <c r="M51" s="1"/>
  <c r="L50"/>
  <c r="K50"/>
  <c r="J50"/>
  <c r="I50"/>
  <c r="H50"/>
  <c r="G50"/>
  <c r="F50"/>
  <c r="E50"/>
  <c r="D50"/>
  <c r="I49"/>
  <c r="M49"/>
  <c r="I48"/>
  <c r="N48"/>
  <c r="L47"/>
  <c r="K47"/>
  <c r="J47"/>
  <c r="I47"/>
  <c r="H47"/>
  <c r="G47"/>
  <c r="F47"/>
  <c r="E47"/>
  <c r="D47"/>
  <c r="I46"/>
  <c r="N46" s="1"/>
  <c r="I45"/>
  <c r="M45" s="1"/>
  <c r="I44"/>
  <c r="N44" s="1"/>
  <c r="I43"/>
  <c r="M43" s="1"/>
  <c r="I42"/>
  <c r="N42" s="1"/>
  <c r="L41"/>
  <c r="K41"/>
  <c r="J41"/>
  <c r="I41"/>
  <c r="H41"/>
  <c r="G41"/>
  <c r="F41"/>
  <c r="E41"/>
  <c r="D41"/>
  <c r="I40"/>
  <c r="N40"/>
  <c r="I39"/>
  <c r="M39" s="1"/>
  <c r="I38"/>
  <c r="M38" s="1"/>
  <c r="I37"/>
  <c r="M37" s="1"/>
  <c r="N37"/>
  <c r="I36"/>
  <c r="M36"/>
  <c r="I35"/>
  <c r="M35" s="1"/>
  <c r="L34"/>
  <c r="K34"/>
  <c r="J34"/>
  <c r="H34"/>
  <c r="G34"/>
  <c r="F34"/>
  <c r="E34"/>
  <c r="D34"/>
  <c r="I33"/>
  <c r="M33" s="1"/>
  <c r="N33"/>
  <c r="I32"/>
  <c r="M32"/>
  <c r="I31"/>
  <c r="M31" s="1"/>
  <c r="M30" s="1"/>
  <c r="L30"/>
  <c r="L29" s="1"/>
  <c r="L28" s="1"/>
  <c r="L27" s="1"/>
  <c r="K30"/>
  <c r="J30"/>
  <c r="J29"/>
  <c r="J28" s="1"/>
  <c r="J27" s="1"/>
  <c r="H30"/>
  <c r="H29"/>
  <c r="H28" s="1"/>
  <c r="H27" s="1"/>
  <c r="G30"/>
  <c r="F30"/>
  <c r="F29" s="1"/>
  <c r="F28" s="1"/>
  <c r="F27" s="1"/>
  <c r="E30"/>
  <c r="D30"/>
  <c r="D29"/>
  <c r="D28" s="1"/>
  <c r="D27" s="1"/>
  <c r="K29"/>
  <c r="K28"/>
  <c r="K27" s="1"/>
  <c r="G29"/>
  <c r="G28" s="1"/>
  <c r="G27" s="1"/>
  <c r="E29"/>
  <c r="E28"/>
  <c r="E27" s="1"/>
  <c r="K27" i="81"/>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2"/>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3"/>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4"/>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5"/>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6"/>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7"/>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8"/>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89"/>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90"/>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91"/>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02"/>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03"/>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04"/>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05"/>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06"/>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0"/>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1"/>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2"/>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3"/>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4"/>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5"/>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6"/>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7"/>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8"/>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59"/>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2"/>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3"/>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4"/>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5"/>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6"/>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7"/>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8"/>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299"/>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300"/>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K27" i="301"/>
  <c r="K28"/>
  <c r="K29"/>
  <c r="K31"/>
  <c r="K32"/>
  <c r="K33"/>
  <c r="K34"/>
  <c r="K35"/>
  <c r="K36"/>
  <c r="K38"/>
  <c r="K39"/>
  <c r="K40"/>
  <c r="K41"/>
  <c r="K42"/>
  <c r="K44"/>
  <c r="K45"/>
  <c r="K47"/>
  <c r="K48"/>
  <c r="K50"/>
  <c r="K51"/>
  <c r="K52"/>
  <c r="K54"/>
  <c r="K55"/>
  <c r="K56"/>
  <c r="K57"/>
  <c r="K60"/>
  <c r="K62"/>
  <c r="K63"/>
  <c r="K65"/>
  <c r="K66"/>
  <c r="K68"/>
  <c r="K69"/>
  <c r="K70"/>
  <c r="K71"/>
  <c r="K72"/>
  <c r="K74"/>
  <c r="K75"/>
  <c r="K76"/>
  <c r="K77"/>
  <c r="K80"/>
  <c r="K81"/>
  <c r="K82"/>
  <c r="K84"/>
  <c r="G26" i="81"/>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2"/>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3"/>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4"/>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5"/>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6"/>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7"/>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8"/>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89"/>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90"/>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91"/>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02"/>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03"/>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04"/>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05"/>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06"/>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0"/>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1"/>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2"/>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3"/>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4"/>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5"/>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6"/>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7"/>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c r="H79"/>
  <c r="H78"/>
  <c r="I79"/>
  <c r="I78"/>
  <c r="J79"/>
  <c r="J78"/>
  <c r="G83"/>
  <c r="H83"/>
  <c r="I83"/>
  <c r="J83"/>
  <c r="G26" i="258"/>
  <c r="G25" s="1"/>
  <c r="H26"/>
  <c r="H25" s="1"/>
  <c r="I26"/>
  <c r="J26"/>
  <c r="J25"/>
  <c r="G37"/>
  <c r="H37"/>
  <c r="I37"/>
  <c r="J37"/>
  <c r="G43"/>
  <c r="G30"/>
  <c r="H43"/>
  <c r="H30"/>
  <c r="I43"/>
  <c r="I30"/>
  <c r="J43"/>
  <c r="J30"/>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59"/>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c r="H79"/>
  <c r="H78"/>
  <c r="I79"/>
  <c r="I78"/>
  <c r="J79"/>
  <c r="J78"/>
  <c r="G83"/>
  <c r="H83"/>
  <c r="I83"/>
  <c r="J83"/>
  <c r="G26" i="292"/>
  <c r="G25" s="1"/>
  <c r="H26"/>
  <c r="H25" s="1"/>
  <c r="I26"/>
  <c r="J26"/>
  <c r="J25"/>
  <c r="G37"/>
  <c r="H37"/>
  <c r="I37"/>
  <c r="J37"/>
  <c r="G43"/>
  <c r="G30"/>
  <c r="H43"/>
  <c r="H30"/>
  <c r="I43"/>
  <c r="I30"/>
  <c r="J43"/>
  <c r="J30"/>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93"/>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c r="H79"/>
  <c r="H78"/>
  <c r="I79"/>
  <c r="I78"/>
  <c r="J79"/>
  <c r="J78"/>
  <c r="G83"/>
  <c r="H83"/>
  <c r="I83"/>
  <c r="J83"/>
  <c r="G26" i="294"/>
  <c r="G25" s="1"/>
  <c r="H26"/>
  <c r="H25" s="1"/>
  <c r="I26"/>
  <c r="J26"/>
  <c r="J25"/>
  <c r="G37"/>
  <c r="H37"/>
  <c r="I37"/>
  <c r="J37"/>
  <c r="G43"/>
  <c r="G30"/>
  <c r="H43"/>
  <c r="H30"/>
  <c r="I43"/>
  <c r="I30"/>
  <c r="J43"/>
  <c r="J30"/>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95"/>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c r="H79"/>
  <c r="H78"/>
  <c r="I79"/>
  <c r="I78"/>
  <c r="J79"/>
  <c r="J78"/>
  <c r="G83"/>
  <c r="H83"/>
  <c r="I83"/>
  <c r="J83"/>
  <c r="G26" i="296"/>
  <c r="G25" s="1"/>
  <c r="H26"/>
  <c r="H25" s="1"/>
  <c r="I26"/>
  <c r="J26"/>
  <c r="J25"/>
  <c r="G37"/>
  <c r="H37"/>
  <c r="I37"/>
  <c r="J37"/>
  <c r="G43"/>
  <c r="G30"/>
  <c r="H43"/>
  <c r="H30"/>
  <c r="I43"/>
  <c r="I30"/>
  <c r="J43"/>
  <c r="J30"/>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97"/>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c r="H79"/>
  <c r="H78"/>
  <c r="I79"/>
  <c r="I78"/>
  <c r="J79"/>
  <c r="J78"/>
  <c r="G83"/>
  <c r="H83"/>
  <c r="I83"/>
  <c r="J83"/>
  <c r="G26" i="298"/>
  <c r="G25" s="1"/>
  <c r="H26"/>
  <c r="H25" s="1"/>
  <c r="I26"/>
  <c r="J26"/>
  <c r="J25"/>
  <c r="G37"/>
  <c r="H37"/>
  <c r="I37"/>
  <c r="J37"/>
  <c r="G43"/>
  <c r="G30"/>
  <c r="H43"/>
  <c r="H30"/>
  <c r="I43"/>
  <c r="I30"/>
  <c r="J43"/>
  <c r="J30"/>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299"/>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c r="H79"/>
  <c r="H78"/>
  <c r="I79"/>
  <c r="I78"/>
  <c r="J79"/>
  <c r="J78"/>
  <c r="G83"/>
  <c r="H83"/>
  <c r="I83"/>
  <c r="J83"/>
  <c r="G26" i="300"/>
  <c r="G25" s="1"/>
  <c r="H26"/>
  <c r="H25" s="1"/>
  <c r="I26"/>
  <c r="J26"/>
  <c r="J25"/>
  <c r="G37"/>
  <c r="H37"/>
  <c r="I37"/>
  <c r="J37"/>
  <c r="G43"/>
  <c r="G30"/>
  <c r="H43"/>
  <c r="H30"/>
  <c r="I43"/>
  <c r="I30"/>
  <c r="J43"/>
  <c r="J30"/>
  <c r="G46"/>
  <c r="H46"/>
  <c r="I46"/>
  <c r="J46"/>
  <c r="G49"/>
  <c r="H49"/>
  <c r="I49"/>
  <c r="J49"/>
  <c r="G53"/>
  <c r="H53"/>
  <c r="I53"/>
  <c r="J53"/>
  <c r="G61"/>
  <c r="H61"/>
  <c r="I61"/>
  <c r="J61"/>
  <c r="G64"/>
  <c r="H64"/>
  <c r="I64"/>
  <c r="J64"/>
  <c r="G67"/>
  <c r="H67"/>
  <c r="I67"/>
  <c r="J67"/>
  <c r="G73"/>
  <c r="H73"/>
  <c r="I73"/>
  <c r="J73"/>
  <c r="G79"/>
  <c r="G78" s="1"/>
  <c r="H79"/>
  <c r="H78" s="1"/>
  <c r="I79"/>
  <c r="I78" s="1"/>
  <c r="J79"/>
  <c r="J78" s="1"/>
  <c r="G83"/>
  <c r="H83"/>
  <c r="I83"/>
  <c r="J83"/>
  <c r="G26" i="301"/>
  <c r="G25"/>
  <c r="H26"/>
  <c r="H25"/>
  <c r="I26"/>
  <c r="J26"/>
  <c r="J25" s="1"/>
  <c r="G37"/>
  <c r="H37"/>
  <c r="I37"/>
  <c r="J37"/>
  <c r="G43"/>
  <c r="G30" s="1"/>
  <c r="H43"/>
  <c r="H30" s="1"/>
  <c r="I43"/>
  <c r="I30" s="1"/>
  <c r="J43"/>
  <c r="J30" s="1"/>
  <c r="G46"/>
  <c r="H46"/>
  <c r="I46"/>
  <c r="J46"/>
  <c r="G49"/>
  <c r="H49"/>
  <c r="I49"/>
  <c r="J49"/>
  <c r="G53"/>
  <c r="H53"/>
  <c r="I53"/>
  <c r="J53"/>
  <c r="G61"/>
  <c r="H61"/>
  <c r="I61"/>
  <c r="J61"/>
  <c r="G64"/>
  <c r="H64"/>
  <c r="I64"/>
  <c r="J64"/>
  <c r="G67"/>
  <c r="H67"/>
  <c r="I67"/>
  <c r="J67"/>
  <c r="G73"/>
  <c r="H73"/>
  <c r="I73"/>
  <c r="J73"/>
  <c r="G79"/>
  <c r="G78"/>
  <c r="H79"/>
  <c r="H78"/>
  <c r="I79"/>
  <c r="I78"/>
  <c r="J79"/>
  <c r="J78"/>
  <c r="G83"/>
  <c r="H83"/>
  <c r="I83"/>
  <c r="J83"/>
  <c r="F83" i="81"/>
  <c r="K83" s="1"/>
  <c r="E83"/>
  <c r="D83"/>
  <c r="F79"/>
  <c r="K79" s="1"/>
  <c r="F78"/>
  <c r="K78" s="1"/>
  <c r="E79"/>
  <c r="D79"/>
  <c r="D78" s="1"/>
  <c r="E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E26"/>
  <c r="E22" s="1"/>
  <c r="D26"/>
  <c r="D25"/>
  <c r="D24"/>
  <c r="F83" i="82"/>
  <c r="K83" s="1"/>
  <c r="E83"/>
  <c r="D83"/>
  <c r="F79"/>
  <c r="K79" s="1"/>
  <c r="E79"/>
  <c r="D79"/>
  <c r="D78" s="1"/>
  <c r="E78"/>
  <c r="F73"/>
  <c r="K73" s="1"/>
  <c r="E73"/>
  <c r="D73"/>
  <c r="F67"/>
  <c r="K67" s="1"/>
  <c r="E67"/>
  <c r="D67"/>
  <c r="F64"/>
  <c r="K64" s="1"/>
  <c r="E64"/>
  <c r="D64"/>
  <c r="F61"/>
  <c r="K61" s="1"/>
  <c r="E61"/>
  <c r="E59" s="1"/>
  <c r="E58" s="1"/>
  <c r="D61"/>
  <c r="F59"/>
  <c r="D59"/>
  <c r="D58" s="1"/>
  <c r="F53"/>
  <c r="K53" s="1"/>
  <c r="E53"/>
  <c r="D53"/>
  <c r="F49"/>
  <c r="K49" s="1"/>
  <c r="E49"/>
  <c r="D49"/>
  <c r="F46"/>
  <c r="K46" s="1"/>
  <c r="E46"/>
  <c r="D46"/>
  <c r="F43"/>
  <c r="K43" s="1"/>
  <c r="D43"/>
  <c r="F37"/>
  <c r="K37" s="1"/>
  <c r="D37"/>
  <c r="F30"/>
  <c r="K30" s="1"/>
  <c r="D30"/>
  <c r="F26"/>
  <c r="F25"/>
  <c r="F24" s="1"/>
  <c r="E26"/>
  <c r="E22" s="1"/>
  <c r="D26"/>
  <c r="D25" s="1"/>
  <c r="D24" s="1"/>
  <c r="E24"/>
  <c r="F83" i="83"/>
  <c r="K83" s="1"/>
  <c r="E83"/>
  <c r="D83"/>
  <c r="F79"/>
  <c r="K79" s="1"/>
  <c r="F78"/>
  <c r="K78" s="1"/>
  <c r="E79"/>
  <c r="D79"/>
  <c r="D78" s="1"/>
  <c r="E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E26"/>
  <c r="E22" s="1"/>
  <c r="D26"/>
  <c r="D25"/>
  <c r="D24"/>
  <c r="F83" i="84"/>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E24"/>
  <c r="F83" i="85"/>
  <c r="K83" s="1"/>
  <c r="E83"/>
  <c r="D83"/>
  <c r="F79"/>
  <c r="K79" s="1"/>
  <c r="E79"/>
  <c r="E78" s="1"/>
  <c r="D79"/>
  <c r="F78"/>
  <c r="K78" s="1"/>
  <c r="D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E26"/>
  <c r="E22" s="1"/>
  <c r="D26"/>
  <c r="D25"/>
  <c r="D24"/>
  <c r="F83" i="86"/>
  <c r="K83" s="1"/>
  <c r="E83"/>
  <c r="D83"/>
  <c r="F79"/>
  <c r="K79" s="1"/>
  <c r="E79"/>
  <c r="E78" s="1"/>
  <c r="D79"/>
  <c r="D78"/>
  <c r="F73"/>
  <c r="K73" s="1"/>
  <c r="E73"/>
  <c r="D73"/>
  <c r="F67"/>
  <c r="K67" s="1"/>
  <c r="E67"/>
  <c r="D67"/>
  <c r="F64"/>
  <c r="K64" s="1"/>
  <c r="E64"/>
  <c r="D64"/>
  <c r="F61"/>
  <c r="K61" s="1"/>
  <c r="E61"/>
  <c r="E59" s="1"/>
  <c r="E58" s="1"/>
  <c r="D61"/>
  <c r="D59" s="1"/>
  <c r="D58" s="1"/>
  <c r="F59"/>
  <c r="F53"/>
  <c r="K53" s="1"/>
  <c r="E53"/>
  <c r="D53"/>
  <c r="F49"/>
  <c r="K49" s="1"/>
  <c r="E49"/>
  <c r="D49"/>
  <c r="F46"/>
  <c r="K46" s="1"/>
  <c r="E46"/>
  <c r="D46"/>
  <c r="F43"/>
  <c r="K43" s="1"/>
  <c r="D43"/>
  <c r="F37"/>
  <c r="K37" s="1"/>
  <c r="D37"/>
  <c r="F30"/>
  <c r="K30" s="1"/>
  <c r="D30"/>
  <c r="F26"/>
  <c r="F25"/>
  <c r="F24" s="1"/>
  <c r="E26"/>
  <c r="E22" s="1"/>
  <c r="D26"/>
  <c r="D25" s="1"/>
  <c r="D24" s="1"/>
  <c r="D22" s="1"/>
  <c r="E24"/>
  <c r="F83" i="87"/>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E26"/>
  <c r="E22" s="1"/>
  <c r="D26"/>
  <c r="D25"/>
  <c r="D24"/>
  <c r="F83" i="88"/>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89"/>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E26"/>
  <c r="E22" s="1"/>
  <c r="D26"/>
  <c r="D25"/>
  <c r="D24"/>
  <c r="F83" i="90"/>
  <c r="K83" s="1"/>
  <c r="E83"/>
  <c r="D83"/>
  <c r="F79"/>
  <c r="K79" s="1"/>
  <c r="E79"/>
  <c r="E78"/>
  <c r="D79"/>
  <c r="F78"/>
  <c r="K78" s="1"/>
  <c r="D78"/>
  <c r="F73"/>
  <c r="K73" s="1"/>
  <c r="E73"/>
  <c r="D73"/>
  <c r="F67"/>
  <c r="K67" s="1"/>
  <c r="E67"/>
  <c r="D67"/>
  <c r="F64"/>
  <c r="K64" s="1"/>
  <c r="E64"/>
  <c r="D64"/>
  <c r="F61"/>
  <c r="K61" s="1"/>
  <c r="F59"/>
  <c r="E61"/>
  <c r="D61"/>
  <c r="D59" s="1"/>
  <c r="D58" s="1"/>
  <c r="F53"/>
  <c r="K53" s="1"/>
  <c r="E53"/>
  <c r="D53"/>
  <c r="F49"/>
  <c r="K49" s="1"/>
  <c r="E49"/>
  <c r="D49"/>
  <c r="F46"/>
  <c r="K46" s="1"/>
  <c r="E46"/>
  <c r="E24" s="1"/>
  <c r="D46"/>
  <c r="F43"/>
  <c r="K43" s="1"/>
  <c r="D43"/>
  <c r="F37"/>
  <c r="K37" s="1"/>
  <c r="D37"/>
  <c r="F30"/>
  <c r="K30" s="1"/>
  <c r="D30"/>
  <c r="F26"/>
  <c r="F25" s="1"/>
  <c r="F24" s="1"/>
  <c r="E26"/>
  <c r="E22" s="1"/>
  <c r="D26"/>
  <c r="D25"/>
  <c r="D24"/>
  <c r="F83" i="91"/>
  <c r="K83" s="1"/>
  <c r="E83"/>
  <c r="D83"/>
  <c r="F79"/>
  <c r="K79" s="1"/>
  <c r="E79"/>
  <c r="D79"/>
  <c r="D78" s="1"/>
  <c r="E78"/>
  <c r="F73"/>
  <c r="K73" s="1"/>
  <c r="E73"/>
  <c r="D73"/>
  <c r="F67"/>
  <c r="K67" s="1"/>
  <c r="E67"/>
  <c r="D67"/>
  <c r="F64"/>
  <c r="K64" s="1"/>
  <c r="E64"/>
  <c r="D64"/>
  <c r="F61"/>
  <c r="K61" s="1"/>
  <c r="E61"/>
  <c r="E59" s="1"/>
  <c r="E58" s="1"/>
  <c r="D61"/>
  <c r="F59"/>
  <c r="D59"/>
  <c r="D58" s="1"/>
  <c r="F53"/>
  <c r="K53" s="1"/>
  <c r="E53"/>
  <c r="D53"/>
  <c r="F49"/>
  <c r="K49" s="1"/>
  <c r="E49"/>
  <c r="D49"/>
  <c r="F46"/>
  <c r="K46" s="1"/>
  <c r="E46"/>
  <c r="D46"/>
  <c r="F43"/>
  <c r="K43" s="1"/>
  <c r="D43"/>
  <c r="F37"/>
  <c r="K37" s="1"/>
  <c r="D37"/>
  <c r="F30"/>
  <c r="K30" s="1"/>
  <c r="D30"/>
  <c r="F26"/>
  <c r="F25"/>
  <c r="F24" s="1"/>
  <c r="E26"/>
  <c r="E22" s="1"/>
  <c r="D26"/>
  <c r="D25" s="1"/>
  <c r="D24" s="1"/>
  <c r="D22" s="1"/>
  <c r="E24"/>
  <c r="F83" i="202"/>
  <c r="K83" s="1"/>
  <c r="E83"/>
  <c r="D83"/>
  <c r="F79"/>
  <c r="K79" s="1"/>
  <c r="F78"/>
  <c r="K78" s="1"/>
  <c r="E79"/>
  <c r="D79"/>
  <c r="D78" s="1"/>
  <c r="E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F24" s="1"/>
  <c r="E26"/>
  <c r="E22" s="1"/>
  <c r="D26"/>
  <c r="D25"/>
  <c r="D24"/>
  <c r="F83" i="203"/>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E24"/>
  <c r="F83" i="204"/>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F24" s="1"/>
  <c r="E26"/>
  <c r="E22" s="1"/>
  <c r="D26"/>
  <c r="D25"/>
  <c r="D24"/>
  <c r="F83" i="205"/>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E24"/>
  <c r="F83" i="206"/>
  <c r="K83" s="1"/>
  <c r="E83"/>
  <c r="D83"/>
  <c r="F79"/>
  <c r="K79" s="1"/>
  <c r="E79"/>
  <c r="E78" s="1"/>
  <c r="D79"/>
  <c r="F78"/>
  <c r="K78" s="1"/>
  <c r="D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F24" s="1"/>
  <c r="E26"/>
  <c r="E22" s="1"/>
  <c r="D26"/>
  <c r="D25"/>
  <c r="D24"/>
  <c r="F83" i="250"/>
  <c r="K83" s="1"/>
  <c r="E83"/>
  <c r="D83"/>
  <c r="F79"/>
  <c r="K79" s="1"/>
  <c r="E79"/>
  <c r="D79"/>
  <c r="E78"/>
  <c r="D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251"/>
  <c r="K83" s="1"/>
  <c r="E83"/>
  <c r="D83"/>
  <c r="F79"/>
  <c r="K79" s="1"/>
  <c r="E79"/>
  <c r="E78" s="1"/>
  <c r="D79"/>
  <c r="F78"/>
  <c r="K78" s="1"/>
  <c r="D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F24" s="1"/>
  <c r="E26"/>
  <c r="E22" s="1"/>
  <c r="D26"/>
  <c r="D25"/>
  <c r="D24"/>
  <c r="F83" i="252"/>
  <c r="K83" s="1"/>
  <c r="E83"/>
  <c r="D83"/>
  <c r="F79"/>
  <c r="K79" s="1"/>
  <c r="E79"/>
  <c r="E78" s="1"/>
  <c r="D79"/>
  <c r="D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253"/>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F24" s="1"/>
  <c r="E26"/>
  <c r="E22" s="1"/>
  <c r="D26"/>
  <c r="D25"/>
  <c r="D24"/>
  <c r="F83" i="254"/>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255"/>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F24" s="1"/>
  <c r="E26"/>
  <c r="E22" s="1"/>
  <c r="D26"/>
  <c r="D25"/>
  <c r="D24"/>
  <c r="F83" i="256"/>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257"/>
  <c r="K83" s="1"/>
  <c r="E83"/>
  <c r="D83"/>
  <c r="F79"/>
  <c r="K79" s="1"/>
  <c r="E79"/>
  <c r="E78" s="1"/>
  <c r="D79"/>
  <c r="F78"/>
  <c r="K78" s="1"/>
  <c r="D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F24" s="1"/>
  <c r="E26"/>
  <c r="E22" s="1"/>
  <c r="D26"/>
  <c r="D25"/>
  <c r="D24"/>
  <c r="F83" i="258"/>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259"/>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F24" s="1"/>
  <c r="E26"/>
  <c r="E22" s="1"/>
  <c r="D26"/>
  <c r="D25"/>
  <c r="D24"/>
  <c r="F83" i="292"/>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293"/>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F24" s="1"/>
  <c r="E26"/>
  <c r="E22" s="1"/>
  <c r="D26"/>
  <c r="D25"/>
  <c r="D24"/>
  <c r="F83" i="294"/>
  <c r="K83" s="1"/>
  <c r="E83"/>
  <c r="D83"/>
  <c r="F79"/>
  <c r="K79" s="1"/>
  <c r="E79"/>
  <c r="D79"/>
  <c r="D78" s="1"/>
  <c r="E78"/>
  <c r="F73"/>
  <c r="K73" s="1"/>
  <c r="E73"/>
  <c r="D73"/>
  <c r="F67"/>
  <c r="K67" s="1"/>
  <c r="E67"/>
  <c r="D67"/>
  <c r="F64"/>
  <c r="K64" s="1"/>
  <c r="E64"/>
  <c r="D64"/>
  <c r="F61"/>
  <c r="K61" s="1"/>
  <c r="E61"/>
  <c r="E59" s="1"/>
  <c r="E58" s="1"/>
  <c r="D61"/>
  <c r="F59"/>
  <c r="D59"/>
  <c r="D58" s="1"/>
  <c r="F53"/>
  <c r="K53" s="1"/>
  <c r="E53"/>
  <c r="D53"/>
  <c r="F49"/>
  <c r="K49" s="1"/>
  <c r="E49"/>
  <c r="D49"/>
  <c r="F46"/>
  <c r="K46" s="1"/>
  <c r="E46"/>
  <c r="D46"/>
  <c r="F43"/>
  <c r="K43" s="1"/>
  <c r="D43"/>
  <c r="F37"/>
  <c r="K37" s="1"/>
  <c r="D37"/>
  <c r="F30"/>
  <c r="K30" s="1"/>
  <c r="D30"/>
  <c r="F26"/>
  <c r="F25"/>
  <c r="F24" s="1"/>
  <c r="E26"/>
  <c r="E22" s="1"/>
  <c r="D26"/>
  <c r="D25" s="1"/>
  <c r="D24" s="1"/>
  <c r="D22" s="1"/>
  <c r="E24"/>
  <c r="F83" i="295"/>
  <c r="K83" s="1"/>
  <c r="E83"/>
  <c r="D83"/>
  <c r="F79"/>
  <c r="K79" s="1"/>
  <c r="F78"/>
  <c r="K78" s="1"/>
  <c r="E79"/>
  <c r="D79"/>
  <c r="E78"/>
  <c r="D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F24" s="1"/>
  <c r="E26"/>
  <c r="E22" s="1"/>
  <c r="D26"/>
  <c r="D25"/>
  <c r="D24"/>
  <c r="F83" i="296"/>
  <c r="K83" s="1"/>
  <c r="E83"/>
  <c r="D83"/>
  <c r="F79"/>
  <c r="K79" s="1"/>
  <c r="E79"/>
  <c r="D79"/>
  <c r="D78" s="1"/>
  <c r="E78"/>
  <c r="F73"/>
  <c r="K73" s="1"/>
  <c r="E73"/>
  <c r="D73"/>
  <c r="F67"/>
  <c r="K67" s="1"/>
  <c r="E67"/>
  <c r="D67"/>
  <c r="F64"/>
  <c r="K64" s="1"/>
  <c r="E64"/>
  <c r="D64"/>
  <c r="F61"/>
  <c r="K61" s="1"/>
  <c r="E61"/>
  <c r="E59" s="1"/>
  <c r="E58" s="1"/>
  <c r="D61"/>
  <c r="F59"/>
  <c r="D59"/>
  <c r="D58" s="1"/>
  <c r="F53"/>
  <c r="K53" s="1"/>
  <c r="E53"/>
  <c r="D53"/>
  <c r="F49"/>
  <c r="K49" s="1"/>
  <c r="E49"/>
  <c r="D49"/>
  <c r="F46"/>
  <c r="K46" s="1"/>
  <c r="E46"/>
  <c r="D46"/>
  <c r="F43"/>
  <c r="K43" s="1"/>
  <c r="D43"/>
  <c r="F37"/>
  <c r="K37" s="1"/>
  <c r="D37"/>
  <c r="F30"/>
  <c r="K30" s="1"/>
  <c r="D30"/>
  <c r="F26"/>
  <c r="F25"/>
  <c r="F24" s="1"/>
  <c r="E26"/>
  <c r="E22" s="1"/>
  <c r="D26"/>
  <c r="D25" s="1"/>
  <c r="D24" s="1"/>
  <c r="D22" s="1"/>
  <c r="E24"/>
  <c r="F83" i="297"/>
  <c r="K83" s="1"/>
  <c r="E83"/>
  <c r="D83"/>
  <c r="F79"/>
  <c r="K79" s="1"/>
  <c r="E79"/>
  <c r="E78" s="1"/>
  <c r="D79"/>
  <c r="F78"/>
  <c r="K78" s="1"/>
  <c r="D78"/>
  <c r="F73"/>
  <c r="K73" s="1"/>
  <c r="E73"/>
  <c r="D73"/>
  <c r="F67"/>
  <c r="K67" s="1"/>
  <c r="E67"/>
  <c r="D67"/>
  <c r="F64"/>
  <c r="K64" s="1"/>
  <c r="E64"/>
  <c r="D64"/>
  <c r="F61"/>
  <c r="K61" s="1"/>
  <c r="E61"/>
  <c r="D61"/>
  <c r="D59" s="1"/>
  <c r="D58" s="1"/>
  <c r="E59"/>
  <c r="E58"/>
  <c r="F53"/>
  <c r="K53" s="1"/>
  <c r="E53"/>
  <c r="D53"/>
  <c r="F49"/>
  <c r="K49" s="1"/>
  <c r="E49"/>
  <c r="D49"/>
  <c r="F46"/>
  <c r="K46" s="1"/>
  <c r="E46"/>
  <c r="E24" s="1"/>
  <c r="D46"/>
  <c r="F43"/>
  <c r="K43" s="1"/>
  <c r="D43"/>
  <c r="F37"/>
  <c r="K37" s="1"/>
  <c r="D37"/>
  <c r="F30"/>
  <c r="K30" s="1"/>
  <c r="D30"/>
  <c r="F26"/>
  <c r="F25" s="1"/>
  <c r="F24" s="1"/>
  <c r="E26"/>
  <c r="E22" s="1"/>
  <c r="D26"/>
  <c r="D25"/>
  <c r="D24"/>
  <c r="F83" i="298"/>
  <c r="K83" s="1"/>
  <c r="E83"/>
  <c r="D83"/>
  <c r="F79"/>
  <c r="K79" s="1"/>
  <c r="E79"/>
  <c r="D79"/>
  <c r="D78" s="1"/>
  <c r="E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299"/>
  <c r="K83" s="1"/>
  <c r="E83"/>
  <c r="D83"/>
  <c r="F79"/>
  <c r="K79" s="1"/>
  <c r="E79"/>
  <c r="E78" s="1"/>
  <c r="D79"/>
  <c r="F78"/>
  <c r="K78" s="1"/>
  <c r="D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F24" s="1"/>
  <c r="E26"/>
  <c r="E22" s="1"/>
  <c r="D26"/>
  <c r="D25"/>
  <c r="D24"/>
  <c r="F83" i="300"/>
  <c r="K83" s="1"/>
  <c r="E83"/>
  <c r="D83"/>
  <c r="F79"/>
  <c r="K79" s="1"/>
  <c r="E79"/>
  <c r="E78" s="1"/>
  <c r="D79"/>
  <c r="D78"/>
  <c r="F73"/>
  <c r="K73" s="1"/>
  <c r="E73"/>
  <c r="D73"/>
  <c r="F67"/>
  <c r="K67" s="1"/>
  <c r="E67"/>
  <c r="D67"/>
  <c r="F64"/>
  <c r="K64" s="1"/>
  <c r="E64"/>
  <c r="D64"/>
  <c r="F61"/>
  <c r="K61" s="1"/>
  <c r="E61"/>
  <c r="E59" s="1"/>
  <c r="E58" s="1"/>
  <c r="D61"/>
  <c r="F59"/>
  <c r="D59"/>
  <c r="D58" s="1"/>
  <c r="F58"/>
  <c r="F53"/>
  <c r="K53" s="1"/>
  <c r="E53"/>
  <c r="D53"/>
  <c r="F49"/>
  <c r="K49" s="1"/>
  <c r="E49"/>
  <c r="D49"/>
  <c r="F46"/>
  <c r="K46" s="1"/>
  <c r="E46"/>
  <c r="D46"/>
  <c r="F43"/>
  <c r="K43" s="1"/>
  <c r="D43"/>
  <c r="F37"/>
  <c r="K37" s="1"/>
  <c r="D37"/>
  <c r="F30"/>
  <c r="K30" s="1"/>
  <c r="D30"/>
  <c r="F26"/>
  <c r="F25"/>
  <c r="F24" s="1"/>
  <c r="E26"/>
  <c r="E22" s="1"/>
  <c r="D26"/>
  <c r="D25" s="1"/>
  <c r="D24" s="1"/>
  <c r="D22" s="1"/>
  <c r="E24"/>
  <c r="F83" i="301"/>
  <c r="K83" s="1"/>
  <c r="E83"/>
  <c r="D83"/>
  <c r="F79"/>
  <c r="K79" s="1"/>
  <c r="E79"/>
  <c r="E78" s="1"/>
  <c r="D79"/>
  <c r="F78"/>
  <c r="K78" s="1"/>
  <c r="D78"/>
  <c r="F73"/>
  <c r="K73" s="1"/>
  <c r="E73"/>
  <c r="D73"/>
  <c r="F67"/>
  <c r="K67" s="1"/>
  <c r="E67"/>
  <c r="D67"/>
  <c r="F64"/>
  <c r="K64" s="1"/>
  <c r="E64"/>
  <c r="D64"/>
  <c r="F61"/>
  <c r="K61" s="1"/>
  <c r="E61"/>
  <c r="D61"/>
  <c r="D59" s="1"/>
  <c r="D58" s="1"/>
  <c r="E59"/>
  <c r="E58" s="1"/>
  <c r="F53"/>
  <c r="K53" s="1"/>
  <c r="E53"/>
  <c r="D53"/>
  <c r="F49"/>
  <c r="K49" s="1"/>
  <c r="E49"/>
  <c r="D49"/>
  <c r="F46"/>
  <c r="K46" s="1"/>
  <c r="E46"/>
  <c r="E24" s="1"/>
  <c r="D46"/>
  <c r="F43"/>
  <c r="K43" s="1"/>
  <c r="D43"/>
  <c r="F37"/>
  <c r="K37" s="1"/>
  <c r="D37"/>
  <c r="F30"/>
  <c r="K30" s="1"/>
  <c r="D30"/>
  <c r="F26"/>
  <c r="F25" s="1"/>
  <c r="F24" s="1"/>
  <c r="E26"/>
  <c r="E22" s="1"/>
  <c r="D26"/>
  <c r="D25"/>
  <c r="D24"/>
  <c r="J78" i="65"/>
  <c r="J72"/>
  <c r="J69"/>
  <c r="J66"/>
  <c r="J64"/>
  <c r="J63" s="1"/>
  <c r="J58"/>
  <c r="J54"/>
  <c r="J51"/>
  <c r="J48"/>
  <c r="J42"/>
  <c r="J35" s="1"/>
  <c r="J31"/>
  <c r="J30" s="1"/>
  <c r="J78" i="66"/>
  <c r="J72"/>
  <c r="J69"/>
  <c r="J66"/>
  <c r="J64"/>
  <c r="J63" s="1"/>
  <c r="J58"/>
  <c r="J54"/>
  <c r="J51"/>
  <c r="J48"/>
  <c r="J42"/>
  <c r="J35" s="1"/>
  <c r="J31"/>
  <c r="J30" s="1"/>
  <c r="J78" i="67"/>
  <c r="J72"/>
  <c r="J69"/>
  <c r="J66"/>
  <c r="J64"/>
  <c r="J63" s="1"/>
  <c r="J58"/>
  <c r="J54"/>
  <c r="J51"/>
  <c r="J48"/>
  <c r="J42"/>
  <c r="J35" s="1"/>
  <c r="J31"/>
  <c r="J30" s="1"/>
  <c r="J78" i="68"/>
  <c r="J72"/>
  <c r="J69"/>
  <c r="J66"/>
  <c r="J64"/>
  <c r="J63" s="1"/>
  <c r="J58"/>
  <c r="J54"/>
  <c r="J51"/>
  <c r="J48"/>
  <c r="J42"/>
  <c r="J35" s="1"/>
  <c r="J31"/>
  <c r="J30" s="1"/>
  <c r="J29" s="1"/>
  <c r="J27" s="1"/>
  <c r="J78" i="69"/>
  <c r="J72"/>
  <c r="J69"/>
  <c r="J66"/>
  <c r="J64"/>
  <c r="J63" s="1"/>
  <c r="J58"/>
  <c r="J54"/>
  <c r="J51"/>
  <c r="J48"/>
  <c r="J42"/>
  <c r="J35" s="1"/>
  <c r="J31"/>
  <c r="J30" s="1"/>
  <c r="J78" i="70"/>
  <c r="J72"/>
  <c r="J69"/>
  <c r="J66"/>
  <c r="J64"/>
  <c r="J63" s="1"/>
  <c r="J58"/>
  <c r="J54"/>
  <c r="J51"/>
  <c r="J48"/>
  <c r="J42"/>
  <c r="J35" s="1"/>
  <c r="J31"/>
  <c r="J30" s="1"/>
  <c r="J78" i="71"/>
  <c r="J72"/>
  <c r="J69"/>
  <c r="J66"/>
  <c r="J64"/>
  <c r="J63" s="1"/>
  <c r="J58"/>
  <c r="J54"/>
  <c r="J51"/>
  <c r="J48"/>
  <c r="J42"/>
  <c r="J35" s="1"/>
  <c r="J31"/>
  <c r="J30" s="1"/>
  <c r="J78" i="72"/>
  <c r="J72"/>
  <c r="J69"/>
  <c r="J66"/>
  <c r="J64"/>
  <c r="J63" s="1"/>
  <c r="J58"/>
  <c r="J54"/>
  <c r="J51"/>
  <c r="J48"/>
  <c r="J42"/>
  <c r="J35" s="1"/>
  <c r="J31"/>
  <c r="J30" s="1"/>
  <c r="J29" s="1"/>
  <c r="J27" s="1"/>
  <c r="J78" i="73"/>
  <c r="J72"/>
  <c r="J69"/>
  <c r="J66"/>
  <c r="J64"/>
  <c r="J63" s="1"/>
  <c r="J58"/>
  <c r="J54"/>
  <c r="J51"/>
  <c r="J48"/>
  <c r="J42"/>
  <c r="J35" s="1"/>
  <c r="J31"/>
  <c r="J30" s="1"/>
  <c r="J78" i="74"/>
  <c r="J72"/>
  <c r="J69"/>
  <c r="J66"/>
  <c r="J64"/>
  <c r="J63" s="1"/>
  <c r="J58"/>
  <c r="J54"/>
  <c r="J51"/>
  <c r="J48"/>
  <c r="J42"/>
  <c r="J35" s="1"/>
  <c r="J31"/>
  <c r="J30" s="1"/>
  <c r="J29" s="1"/>
  <c r="J27" s="1"/>
  <c r="J78" i="75"/>
  <c r="J72"/>
  <c r="J69"/>
  <c r="J66"/>
  <c r="J64"/>
  <c r="J63" s="1"/>
  <c r="J58"/>
  <c r="J54"/>
  <c r="J51"/>
  <c r="J48"/>
  <c r="J42"/>
  <c r="J35" s="1"/>
  <c r="J31"/>
  <c r="J30" s="1"/>
  <c r="P25" i="124"/>
  <c r="I78" i="65"/>
  <c r="I72"/>
  <c r="I69"/>
  <c r="I66"/>
  <c r="I64" s="1"/>
  <c r="I63" s="1"/>
  <c r="I58"/>
  <c r="I54"/>
  <c r="I51"/>
  <c r="I48"/>
  <c r="I42"/>
  <c r="I35"/>
  <c r="I31"/>
  <c r="I30"/>
  <c r="I29" s="1"/>
  <c r="I27" s="1"/>
  <c r="P31" i="124" s="1"/>
  <c r="I78" i="66"/>
  <c r="I72"/>
  <c r="I69"/>
  <c r="I66"/>
  <c r="I64" s="1"/>
  <c r="I63" s="1"/>
  <c r="I58"/>
  <c r="I54"/>
  <c r="I51"/>
  <c r="I48"/>
  <c r="I42"/>
  <c r="I35"/>
  <c r="I31"/>
  <c r="I30"/>
  <c r="I78" i="67"/>
  <c r="I72"/>
  <c r="I69"/>
  <c r="I66"/>
  <c r="I64" s="1"/>
  <c r="I63" s="1"/>
  <c r="I58"/>
  <c r="I54"/>
  <c r="I51"/>
  <c r="I48"/>
  <c r="I42"/>
  <c r="I35"/>
  <c r="I31"/>
  <c r="I30"/>
  <c r="I29" s="1"/>
  <c r="I27" s="1"/>
  <c r="I78" i="68"/>
  <c r="I72"/>
  <c r="I69"/>
  <c r="I66"/>
  <c r="I64" s="1"/>
  <c r="I63" s="1"/>
  <c r="I58"/>
  <c r="I54"/>
  <c r="I51"/>
  <c r="I48"/>
  <c r="I42"/>
  <c r="I35"/>
  <c r="I31"/>
  <c r="I30"/>
  <c r="I29" s="1"/>
  <c r="I27" s="1"/>
  <c r="I78" i="69"/>
  <c r="I72"/>
  <c r="I69"/>
  <c r="I66"/>
  <c r="I64" s="1"/>
  <c r="I63" s="1"/>
  <c r="I58"/>
  <c r="I54"/>
  <c r="I51"/>
  <c r="I48"/>
  <c r="I42"/>
  <c r="I35"/>
  <c r="I31"/>
  <c r="I30"/>
  <c r="I29" s="1"/>
  <c r="I27" s="1"/>
  <c r="I78" i="70"/>
  <c r="I72"/>
  <c r="I69"/>
  <c r="I66"/>
  <c r="I64" s="1"/>
  <c r="I63" s="1"/>
  <c r="I58"/>
  <c r="I54"/>
  <c r="I51"/>
  <c r="I48"/>
  <c r="I42"/>
  <c r="I35"/>
  <c r="I31"/>
  <c r="I30"/>
  <c r="I29" s="1"/>
  <c r="I27" s="1"/>
  <c r="I78" i="71"/>
  <c r="I72"/>
  <c r="I69"/>
  <c r="I66"/>
  <c r="I64" s="1"/>
  <c r="I63" s="1"/>
  <c r="I58"/>
  <c r="I54"/>
  <c r="I51"/>
  <c r="I48"/>
  <c r="I42"/>
  <c r="I35"/>
  <c r="I31"/>
  <c r="I30"/>
  <c r="I29" s="1"/>
  <c r="I27" s="1"/>
  <c r="I78" i="72"/>
  <c r="I72"/>
  <c r="I69"/>
  <c r="I66"/>
  <c r="I64" s="1"/>
  <c r="I63" s="1"/>
  <c r="I58"/>
  <c r="I54"/>
  <c r="I51"/>
  <c r="I48"/>
  <c r="I42"/>
  <c r="I35"/>
  <c r="I31"/>
  <c r="I30"/>
  <c r="I29" s="1"/>
  <c r="I27" s="1"/>
  <c r="I78" i="73"/>
  <c r="I72"/>
  <c r="I69"/>
  <c r="I66"/>
  <c r="I64" s="1"/>
  <c r="I63" s="1"/>
  <c r="I58"/>
  <c r="I54"/>
  <c r="I51"/>
  <c r="I48"/>
  <c r="I42"/>
  <c r="I35"/>
  <c r="I31"/>
  <c r="I30"/>
  <c r="I29" s="1"/>
  <c r="I27" s="1"/>
  <c r="I78" i="74"/>
  <c r="I72"/>
  <c r="I69"/>
  <c r="I66"/>
  <c r="I64" s="1"/>
  <c r="I63" s="1"/>
  <c r="I58"/>
  <c r="I54"/>
  <c r="I51"/>
  <c r="I48"/>
  <c r="I42"/>
  <c r="I35"/>
  <c r="I31"/>
  <c r="I30"/>
  <c r="I78" i="75"/>
  <c r="I72"/>
  <c r="I69"/>
  <c r="I66"/>
  <c r="I64" s="1"/>
  <c r="I63" s="1"/>
  <c r="I58"/>
  <c r="I54"/>
  <c r="I51"/>
  <c r="I48"/>
  <c r="I42"/>
  <c r="I35"/>
  <c r="I31"/>
  <c r="I30"/>
  <c r="I29" s="1"/>
  <c r="I27" s="1"/>
  <c r="D78" i="65"/>
  <c r="D72"/>
  <c r="D69"/>
  <c r="D66"/>
  <c r="D64" s="1"/>
  <c r="D63" s="1"/>
  <c r="D58"/>
  <c r="D54"/>
  <c r="D51"/>
  <c r="D48"/>
  <c r="D42"/>
  <c r="D35"/>
  <c r="D31"/>
  <c r="D30"/>
  <c r="D29" s="1"/>
  <c r="D27" s="1"/>
  <c r="D78" i="66"/>
  <c r="D72"/>
  <c r="D69"/>
  <c r="D66"/>
  <c r="D64" s="1"/>
  <c r="D63" s="1"/>
  <c r="D58"/>
  <c r="D54"/>
  <c r="D51"/>
  <c r="D48"/>
  <c r="D42"/>
  <c r="D35"/>
  <c r="D31"/>
  <c r="D30"/>
  <c r="D78" i="67"/>
  <c r="D72"/>
  <c r="D69"/>
  <c r="D66"/>
  <c r="D64" s="1"/>
  <c r="D63" s="1"/>
  <c r="D58"/>
  <c r="D54"/>
  <c r="D51"/>
  <c r="D48"/>
  <c r="D42"/>
  <c r="D35"/>
  <c r="D31"/>
  <c r="D30"/>
  <c r="D29" s="1"/>
  <c r="D78" i="68"/>
  <c r="D72"/>
  <c r="D69"/>
  <c r="D66"/>
  <c r="D64"/>
  <c r="D63" s="1"/>
  <c r="D58"/>
  <c r="D54"/>
  <c r="D51"/>
  <c r="D48"/>
  <c r="D42"/>
  <c r="D35" s="1"/>
  <c r="D31"/>
  <c r="D30" s="1"/>
  <c r="D78" i="69"/>
  <c r="D72"/>
  <c r="D69"/>
  <c r="D66"/>
  <c r="D64" s="1"/>
  <c r="D63" s="1"/>
  <c r="D58"/>
  <c r="D54"/>
  <c r="D51"/>
  <c r="D48"/>
  <c r="D42"/>
  <c r="D35"/>
  <c r="D31"/>
  <c r="D30"/>
  <c r="D29" s="1"/>
  <c r="D78" i="70"/>
  <c r="D72"/>
  <c r="D69"/>
  <c r="D66"/>
  <c r="D64"/>
  <c r="D63" s="1"/>
  <c r="D58"/>
  <c r="D54"/>
  <c r="D51"/>
  <c r="D48"/>
  <c r="D42"/>
  <c r="D35" s="1"/>
  <c r="D31"/>
  <c r="D30" s="1"/>
  <c r="D29" s="1"/>
  <c r="D27" s="1"/>
  <c r="D78" i="71"/>
  <c r="D72"/>
  <c r="D69"/>
  <c r="D66"/>
  <c r="D64"/>
  <c r="D63" s="1"/>
  <c r="D58"/>
  <c r="D54"/>
  <c r="D51"/>
  <c r="D48"/>
  <c r="D42"/>
  <c r="D35" s="1"/>
  <c r="D31"/>
  <c r="D30" s="1"/>
  <c r="D78" i="72"/>
  <c r="D72"/>
  <c r="D69"/>
  <c r="D66"/>
  <c r="D64"/>
  <c r="D63" s="1"/>
  <c r="D58"/>
  <c r="D54"/>
  <c r="D51"/>
  <c r="D48"/>
  <c r="D42"/>
  <c r="D35" s="1"/>
  <c r="D31"/>
  <c r="D30" s="1"/>
  <c r="D78" i="73"/>
  <c r="D72"/>
  <c r="D69"/>
  <c r="D66"/>
  <c r="D64"/>
  <c r="D63" s="1"/>
  <c r="D58"/>
  <c r="D54"/>
  <c r="D51"/>
  <c r="D48"/>
  <c r="D42"/>
  <c r="D35" s="1"/>
  <c r="D31"/>
  <c r="D30" s="1"/>
  <c r="D78" i="74"/>
  <c r="D72"/>
  <c r="D69"/>
  <c r="D66"/>
  <c r="D64" s="1"/>
  <c r="D63" s="1"/>
  <c r="D58"/>
  <c r="D54"/>
  <c r="D51"/>
  <c r="D48"/>
  <c r="D42"/>
  <c r="D35"/>
  <c r="D31"/>
  <c r="D30"/>
  <c r="D29" s="1"/>
  <c r="D27" s="1"/>
  <c r="D78" i="75"/>
  <c r="D72"/>
  <c r="D69"/>
  <c r="D66"/>
  <c r="D64" s="1"/>
  <c r="D63" s="1"/>
  <c r="D58"/>
  <c r="D54"/>
  <c r="D51"/>
  <c r="D48"/>
  <c r="D42"/>
  <c r="D35"/>
  <c r="D31"/>
  <c r="D30"/>
  <c r="D29" s="1"/>
  <c r="D27" s="1"/>
  <c r="H22" i="65"/>
  <c r="H22" i="66"/>
  <c r="H22" i="67"/>
  <c r="H22" i="68"/>
  <c r="H22" i="69"/>
  <c r="H22" i="70"/>
  <c r="H22" i="71"/>
  <c r="H22" i="72"/>
  <c r="H22" i="73"/>
  <c r="H22" i="74"/>
  <c r="H22" i="75"/>
  <c r="G22" i="65"/>
  <c r="G22" i="66"/>
  <c r="G22" i="67"/>
  <c r="G22" i="68"/>
  <c r="G22" i="69"/>
  <c r="G22" i="70"/>
  <c r="G22" i="71"/>
  <c r="G22" i="72"/>
  <c r="G22" i="73"/>
  <c r="G22" i="74"/>
  <c r="G22" i="75"/>
  <c r="D22" i="65"/>
  <c r="D22" i="66"/>
  <c r="D22" i="67"/>
  <c r="D22" i="68"/>
  <c r="D22" i="69"/>
  <c r="D22" i="70"/>
  <c r="D22" i="71"/>
  <c r="D22" i="72"/>
  <c r="D22" i="73"/>
  <c r="D22" i="74"/>
  <c r="D22" i="75"/>
  <c r="K78" i="45"/>
  <c r="L78"/>
  <c r="M78"/>
  <c r="K78" i="46"/>
  <c r="L78"/>
  <c r="M78"/>
  <c r="K78" i="47"/>
  <c r="L78"/>
  <c r="M78"/>
  <c r="K78" i="48"/>
  <c r="L78"/>
  <c r="M78"/>
  <c r="K78" i="49"/>
  <c r="L78"/>
  <c r="M78"/>
  <c r="K78" i="50"/>
  <c r="L78"/>
  <c r="M78"/>
  <c r="K78" i="51"/>
  <c r="L78"/>
  <c r="M78"/>
  <c r="K78" i="52"/>
  <c r="L78"/>
  <c r="M78"/>
  <c r="K78" i="53"/>
  <c r="L78"/>
  <c r="M78"/>
  <c r="K78" i="54"/>
  <c r="L78"/>
  <c r="M78"/>
  <c r="K78" i="55"/>
  <c r="L78"/>
  <c r="M78"/>
  <c r="K78" i="56"/>
  <c r="L78"/>
  <c r="M78"/>
  <c r="K78" i="57"/>
  <c r="L78"/>
  <c r="M78"/>
  <c r="K78" i="58"/>
  <c r="L78"/>
  <c r="M78"/>
  <c r="K78" i="59"/>
  <c r="L78"/>
  <c r="M78"/>
  <c r="K78" i="60"/>
  <c r="L78"/>
  <c r="M78"/>
  <c r="K78" i="222"/>
  <c r="L78"/>
  <c r="M78"/>
  <c r="K78" i="223"/>
  <c r="L78"/>
  <c r="M78"/>
  <c r="K78" i="224"/>
  <c r="L78"/>
  <c r="M78"/>
  <c r="K78" i="225"/>
  <c r="L78"/>
  <c r="M78"/>
  <c r="K78" i="226"/>
  <c r="L78"/>
  <c r="M78"/>
  <c r="K78" i="227"/>
  <c r="L78"/>
  <c r="M78"/>
  <c r="K78" i="228"/>
  <c r="L78"/>
  <c r="M78"/>
  <c r="K78" i="229"/>
  <c r="L78"/>
  <c r="M78"/>
  <c r="K78" i="230"/>
  <c r="L78"/>
  <c r="M78"/>
  <c r="K78" i="231"/>
  <c r="L78"/>
  <c r="M78"/>
  <c r="J78" i="45"/>
  <c r="J78" i="46"/>
  <c r="J78" i="47"/>
  <c r="J78" i="48"/>
  <c r="J78" i="49"/>
  <c r="J78" i="50"/>
  <c r="J78" i="51"/>
  <c r="J78" i="52"/>
  <c r="J78" i="53"/>
  <c r="J78" i="54"/>
  <c r="J78" i="55"/>
  <c r="J78" i="56"/>
  <c r="J78" i="57"/>
  <c r="J78" i="58"/>
  <c r="J78" i="59"/>
  <c r="J78" i="60"/>
  <c r="J78" i="222"/>
  <c r="J78" i="223"/>
  <c r="J78" i="224"/>
  <c r="J78" i="225"/>
  <c r="J78" i="226"/>
  <c r="J78" i="227"/>
  <c r="J78" i="228"/>
  <c r="J78" i="229"/>
  <c r="J78" i="230"/>
  <c r="J78" i="231"/>
  <c r="D78" i="45"/>
  <c r="D78" i="46"/>
  <c r="D78" i="47"/>
  <c r="D78" i="48"/>
  <c r="D78" i="49"/>
  <c r="D78" i="50"/>
  <c r="D78" i="51"/>
  <c r="D78" i="52"/>
  <c r="D78" i="53"/>
  <c r="D78" i="54"/>
  <c r="D78" i="55"/>
  <c r="D78" i="56"/>
  <c r="D78" i="57"/>
  <c r="D78" i="58"/>
  <c r="D78" i="59"/>
  <c r="D78" i="60"/>
  <c r="D78" i="222"/>
  <c r="D78" i="223"/>
  <c r="D78" i="224"/>
  <c r="D78" i="225"/>
  <c r="D78" i="226"/>
  <c r="D78" i="227"/>
  <c r="D78" i="228"/>
  <c r="D78" i="229"/>
  <c r="D78" i="230"/>
  <c r="D78" i="231"/>
  <c r="M72" i="45"/>
  <c r="M72" i="46"/>
  <c r="M72" i="47"/>
  <c r="M72" i="48"/>
  <c r="M72" i="49"/>
  <c r="M72" i="50"/>
  <c r="M72" i="51"/>
  <c r="M72" i="52"/>
  <c r="M72" i="53"/>
  <c r="M72" i="54"/>
  <c r="M72" i="55"/>
  <c r="M72" i="56"/>
  <c r="M72" i="57"/>
  <c r="M72" i="58"/>
  <c r="M72" i="59"/>
  <c r="M72" i="60"/>
  <c r="M72" i="222"/>
  <c r="M72" i="223"/>
  <c r="M72" i="224"/>
  <c r="M72" i="225"/>
  <c r="M72" i="226"/>
  <c r="M72" i="227"/>
  <c r="M72" i="228"/>
  <c r="M72" i="229"/>
  <c r="M72" i="230"/>
  <c r="M72" i="231"/>
  <c r="L72" i="45"/>
  <c r="L72" i="46"/>
  <c r="L72" i="47"/>
  <c r="L72" i="48"/>
  <c r="L72" i="49"/>
  <c r="L72" i="50"/>
  <c r="L72" i="51"/>
  <c r="L72" i="52"/>
  <c r="L72" i="53"/>
  <c r="L72" i="54"/>
  <c r="L72" i="55"/>
  <c r="L72" i="56"/>
  <c r="L72" i="57"/>
  <c r="L72" i="58"/>
  <c r="L72" i="59"/>
  <c r="L72" i="60"/>
  <c r="L72" i="222"/>
  <c r="L72" i="223"/>
  <c r="L72" i="224"/>
  <c r="L72" i="225"/>
  <c r="L72" i="226"/>
  <c r="L72" i="227"/>
  <c r="L72" i="228"/>
  <c r="L72" i="229"/>
  <c r="L72" i="230"/>
  <c r="L72" i="231"/>
  <c r="K72" i="45"/>
  <c r="K72" i="46"/>
  <c r="K72" i="47"/>
  <c r="K72" i="48"/>
  <c r="K72" i="49"/>
  <c r="K72" i="50"/>
  <c r="K72" i="51"/>
  <c r="K72" i="52"/>
  <c r="K72" i="53"/>
  <c r="K72" i="54"/>
  <c r="K72" i="55"/>
  <c r="K72" i="56"/>
  <c r="K72" i="57"/>
  <c r="K72" i="58"/>
  <c r="K72" i="59"/>
  <c r="K72" i="60"/>
  <c r="K72" i="222"/>
  <c r="K72" i="223"/>
  <c r="K72" i="224"/>
  <c r="K72" i="225"/>
  <c r="K72" i="226"/>
  <c r="K72" i="227"/>
  <c r="K72" i="228"/>
  <c r="K72" i="229"/>
  <c r="K72" i="230"/>
  <c r="K72" i="231"/>
  <c r="J72" i="45"/>
  <c r="J72" i="46"/>
  <c r="J72" i="47"/>
  <c r="J72" i="48"/>
  <c r="J72" i="49"/>
  <c r="J72" i="50"/>
  <c r="J72" i="51"/>
  <c r="J72" i="52"/>
  <c r="J72" i="53"/>
  <c r="J72" i="54"/>
  <c r="J72" i="55"/>
  <c r="J72" i="56"/>
  <c r="J72" i="57"/>
  <c r="J72" i="58"/>
  <c r="J72" i="59"/>
  <c r="J72" i="60"/>
  <c r="J72" i="222"/>
  <c r="J72" i="223"/>
  <c r="J72" i="224"/>
  <c r="J72" i="225"/>
  <c r="J72" i="226"/>
  <c r="J72" i="227"/>
  <c r="J72" i="228"/>
  <c r="J72" i="229"/>
  <c r="J72" i="230"/>
  <c r="J72" i="231"/>
  <c r="D72" i="45"/>
  <c r="D72" i="46"/>
  <c r="D72" i="47"/>
  <c r="D72" i="48"/>
  <c r="D72" i="49"/>
  <c r="D72" i="50"/>
  <c r="D72" i="51"/>
  <c r="D72" i="52"/>
  <c r="D72" i="53"/>
  <c r="D72" i="54"/>
  <c r="D72" i="55"/>
  <c r="D72" i="56"/>
  <c r="D72" i="57"/>
  <c r="D72" i="58"/>
  <c r="D72" i="59"/>
  <c r="D72" i="60"/>
  <c r="D72" i="222"/>
  <c r="D72" i="223"/>
  <c r="D72" i="224"/>
  <c r="D72" i="225"/>
  <c r="D72" i="226"/>
  <c r="D72" i="227"/>
  <c r="D72" i="228"/>
  <c r="D72" i="229"/>
  <c r="D72" i="230"/>
  <c r="D72" i="231"/>
  <c r="M69" i="45"/>
  <c r="M69" i="46"/>
  <c r="M69" i="47"/>
  <c r="M69" i="48"/>
  <c r="M69" i="49"/>
  <c r="M69" i="50"/>
  <c r="M69" i="51"/>
  <c r="M69" i="52"/>
  <c r="M69" i="53"/>
  <c r="M69" i="54"/>
  <c r="M69" i="55"/>
  <c r="M69" i="56"/>
  <c r="M69" i="57"/>
  <c r="M69" i="58"/>
  <c r="M69" i="59"/>
  <c r="M69" i="60"/>
  <c r="M69" i="222"/>
  <c r="M69" i="223"/>
  <c r="M69" i="224"/>
  <c r="M69" i="225"/>
  <c r="M69" i="226"/>
  <c r="M69" i="227"/>
  <c r="M69" i="228"/>
  <c r="M69" i="229"/>
  <c r="M69" i="230"/>
  <c r="M69" i="231"/>
  <c r="L69" i="45"/>
  <c r="L69" i="46"/>
  <c r="L69" i="47"/>
  <c r="L69" i="48"/>
  <c r="L69" i="49"/>
  <c r="L69" i="50"/>
  <c r="L69" i="51"/>
  <c r="L69" i="52"/>
  <c r="L69" i="53"/>
  <c r="L69" i="54"/>
  <c r="L69" i="55"/>
  <c r="L69" i="56"/>
  <c r="L69" i="57"/>
  <c r="L69" i="58"/>
  <c r="L69" i="59"/>
  <c r="L69" i="60"/>
  <c r="L69" i="222"/>
  <c r="L69" i="223"/>
  <c r="L69" i="224"/>
  <c r="L69" i="225"/>
  <c r="L69" i="226"/>
  <c r="L69" i="227"/>
  <c r="L69" i="228"/>
  <c r="L69" i="229"/>
  <c r="L69" i="230"/>
  <c r="L69" i="231"/>
  <c r="K69" i="45"/>
  <c r="K69" i="46"/>
  <c r="K69" i="47"/>
  <c r="K69" i="48"/>
  <c r="K69" i="49"/>
  <c r="K69" i="50"/>
  <c r="K69" i="51"/>
  <c r="K69" i="52"/>
  <c r="K69" i="53"/>
  <c r="K69" i="54"/>
  <c r="K69" i="55"/>
  <c r="K69" i="56"/>
  <c r="K69" i="57"/>
  <c r="K69" i="58"/>
  <c r="K69" i="59"/>
  <c r="K69" i="60"/>
  <c r="K69" i="222"/>
  <c r="K69" i="223"/>
  <c r="K69" i="224"/>
  <c r="K69" i="225"/>
  <c r="K69" i="226"/>
  <c r="K69" i="227"/>
  <c r="K69" i="228"/>
  <c r="K69" i="229"/>
  <c r="K69" i="230"/>
  <c r="K69" i="231"/>
  <c r="J69" i="45"/>
  <c r="J69" i="46"/>
  <c r="J69" i="47"/>
  <c r="J69" i="48"/>
  <c r="J69" i="49"/>
  <c r="J69" i="50"/>
  <c r="J69" i="51"/>
  <c r="J69" i="52"/>
  <c r="J69" i="53"/>
  <c r="J69" i="54"/>
  <c r="J69" i="55"/>
  <c r="J69" i="56"/>
  <c r="J69" i="57"/>
  <c r="J69" i="58"/>
  <c r="J69" i="59"/>
  <c r="J69" i="60"/>
  <c r="J69" i="222"/>
  <c r="J69" i="223"/>
  <c r="J69" i="224"/>
  <c r="J69" i="225"/>
  <c r="J69" i="226"/>
  <c r="J69" i="227"/>
  <c r="J69" i="228"/>
  <c r="J69" i="229"/>
  <c r="J69" i="230"/>
  <c r="J69" i="231"/>
  <c r="D69" i="45"/>
  <c r="D69" i="46"/>
  <c r="D69" i="47"/>
  <c r="D69" i="48"/>
  <c r="D69" i="49"/>
  <c r="D69" i="50"/>
  <c r="D69" i="51"/>
  <c r="D69" i="52"/>
  <c r="D69" i="53"/>
  <c r="D69" i="54"/>
  <c r="D69" i="55"/>
  <c r="D69" i="56"/>
  <c r="D69" i="57"/>
  <c r="D69" i="58"/>
  <c r="D69" i="59"/>
  <c r="D69" i="60"/>
  <c r="D69" i="222"/>
  <c r="D69" i="223"/>
  <c r="D69" i="224"/>
  <c r="D69" i="225"/>
  <c r="D69" i="226"/>
  <c r="D69" i="227"/>
  <c r="D69" i="228"/>
  <c r="D69" i="229"/>
  <c r="D69" i="230"/>
  <c r="D69" i="231"/>
  <c r="M66" i="45"/>
  <c r="M64" s="1"/>
  <c r="M63" s="1"/>
  <c r="M66" i="46"/>
  <c r="M64"/>
  <c r="M63" s="1"/>
  <c r="M66" i="47"/>
  <c r="M64" s="1"/>
  <c r="M63" s="1"/>
  <c r="M66" i="48"/>
  <c r="M64"/>
  <c r="M63" s="1"/>
  <c r="M66" i="49"/>
  <c r="M64" s="1"/>
  <c r="M63" s="1"/>
  <c r="M66" i="50"/>
  <c r="M64"/>
  <c r="M63" s="1"/>
  <c r="M66" i="51"/>
  <c r="M64" s="1"/>
  <c r="M63" s="1"/>
  <c r="M66" i="52"/>
  <c r="M64"/>
  <c r="M63" s="1"/>
  <c r="M66" i="53"/>
  <c r="M64" s="1"/>
  <c r="M63" s="1"/>
  <c r="M66" i="54"/>
  <c r="M64"/>
  <c r="M63" s="1"/>
  <c r="M66" i="55"/>
  <c r="M64" s="1"/>
  <c r="M63" s="1"/>
  <c r="M66" i="56"/>
  <c r="M64"/>
  <c r="M63" s="1"/>
  <c r="M66" i="57"/>
  <c r="M64" s="1"/>
  <c r="M63" s="1"/>
  <c r="M66" i="58"/>
  <c r="M64"/>
  <c r="M63" s="1"/>
  <c r="M66" i="59"/>
  <c r="M64" s="1"/>
  <c r="M63" s="1"/>
  <c r="M66" i="60"/>
  <c r="M64"/>
  <c r="M63" s="1"/>
  <c r="M66" i="222"/>
  <c r="M64" s="1"/>
  <c r="M63" s="1"/>
  <c r="M66" i="223"/>
  <c r="M64"/>
  <c r="M63" s="1"/>
  <c r="M66" i="224"/>
  <c r="M64" s="1"/>
  <c r="M63" s="1"/>
  <c r="M66" i="225"/>
  <c r="M64"/>
  <c r="M63" s="1"/>
  <c r="M66" i="226"/>
  <c r="M64" s="1"/>
  <c r="M63" s="1"/>
  <c r="M66" i="227"/>
  <c r="M64"/>
  <c r="M63" s="1"/>
  <c r="M66" i="228"/>
  <c r="M64" s="1"/>
  <c r="M63" s="1"/>
  <c r="M66" i="229"/>
  <c r="M64"/>
  <c r="M63" s="1"/>
  <c r="M66" i="230"/>
  <c r="M64" s="1"/>
  <c r="M63" s="1"/>
  <c r="M66" i="231"/>
  <c r="M64"/>
  <c r="M63" s="1"/>
  <c r="L66" i="45"/>
  <c r="L64" s="1"/>
  <c r="L63" s="1"/>
  <c r="L66" i="46"/>
  <c r="L64"/>
  <c r="L66" i="47"/>
  <c r="L64"/>
  <c r="L63" s="1"/>
  <c r="L66" i="48"/>
  <c r="L64" s="1"/>
  <c r="L66" i="49"/>
  <c r="L64" s="1"/>
  <c r="L63" s="1"/>
  <c r="L66" i="50"/>
  <c r="L64"/>
  <c r="L66" i="51"/>
  <c r="L64"/>
  <c r="L63" s="1"/>
  <c r="L66" i="52"/>
  <c r="L64" s="1"/>
  <c r="L66" i="53"/>
  <c r="L64" s="1"/>
  <c r="L63" s="1"/>
  <c r="L66" i="54"/>
  <c r="L64"/>
  <c r="L66" i="55"/>
  <c r="L64"/>
  <c r="L63" s="1"/>
  <c r="L66" i="56"/>
  <c r="L64" s="1"/>
  <c r="L66" i="57"/>
  <c r="L64" s="1"/>
  <c r="L63" s="1"/>
  <c r="L66" i="58"/>
  <c r="L64"/>
  <c r="L66" i="59"/>
  <c r="L64"/>
  <c r="L63" s="1"/>
  <c r="L66" i="60"/>
  <c r="L64" s="1"/>
  <c r="L66" i="222"/>
  <c r="L64" s="1"/>
  <c r="L63" s="1"/>
  <c r="L66" i="223"/>
  <c r="L64"/>
  <c r="L66" i="224"/>
  <c r="L64"/>
  <c r="L63" s="1"/>
  <c r="L66" i="225"/>
  <c r="L64" s="1"/>
  <c r="L66" i="226"/>
  <c r="L64" s="1"/>
  <c r="L63" s="1"/>
  <c r="L66" i="227"/>
  <c r="L64"/>
  <c r="L66" i="228"/>
  <c r="L64"/>
  <c r="L63" s="1"/>
  <c r="L66" i="229"/>
  <c r="L64" s="1"/>
  <c r="L66" i="230"/>
  <c r="L64" s="1"/>
  <c r="L63" s="1"/>
  <c r="L66" i="231"/>
  <c r="L64"/>
  <c r="K66" i="45"/>
  <c r="K64"/>
  <c r="K63" s="1"/>
  <c r="K66" i="46"/>
  <c r="K64" s="1"/>
  <c r="K63" s="1"/>
  <c r="K66" i="47"/>
  <c r="K64"/>
  <c r="K63" s="1"/>
  <c r="K66" i="48"/>
  <c r="K64" s="1"/>
  <c r="K63" s="1"/>
  <c r="K66" i="49"/>
  <c r="K64"/>
  <c r="K63" s="1"/>
  <c r="K66" i="50"/>
  <c r="K64" s="1"/>
  <c r="K63" s="1"/>
  <c r="K66" i="51"/>
  <c r="K64"/>
  <c r="K63" s="1"/>
  <c r="K66" i="52"/>
  <c r="K64" s="1"/>
  <c r="K63" s="1"/>
  <c r="K66" i="53"/>
  <c r="K64"/>
  <c r="K63" s="1"/>
  <c r="K66" i="54"/>
  <c r="K64" s="1"/>
  <c r="K63" s="1"/>
  <c r="K66" i="55"/>
  <c r="K64"/>
  <c r="K63" s="1"/>
  <c r="K66" i="56"/>
  <c r="K64" s="1"/>
  <c r="K63" s="1"/>
  <c r="K66" i="57"/>
  <c r="K64"/>
  <c r="K63" s="1"/>
  <c r="K66" i="58"/>
  <c r="K64" s="1"/>
  <c r="K63" s="1"/>
  <c r="K66" i="59"/>
  <c r="K64"/>
  <c r="K63" s="1"/>
  <c r="K66" i="60"/>
  <c r="K64" s="1"/>
  <c r="K63" s="1"/>
  <c r="K66" i="222"/>
  <c r="K64"/>
  <c r="K63" s="1"/>
  <c r="K66" i="223"/>
  <c r="K64" s="1"/>
  <c r="K63" s="1"/>
  <c r="K66" i="224"/>
  <c r="K64"/>
  <c r="K63" s="1"/>
  <c r="K66" i="225"/>
  <c r="K64" s="1"/>
  <c r="K63" s="1"/>
  <c r="K66" i="226"/>
  <c r="K64"/>
  <c r="K63" s="1"/>
  <c r="K66" i="227"/>
  <c r="K64" s="1"/>
  <c r="K63" s="1"/>
  <c r="K66" i="228"/>
  <c r="K64"/>
  <c r="K63" s="1"/>
  <c r="K66" i="229"/>
  <c r="K64" s="1"/>
  <c r="K63" s="1"/>
  <c r="K66" i="230"/>
  <c r="K64"/>
  <c r="K63" s="1"/>
  <c r="K66" i="231"/>
  <c r="K64" s="1"/>
  <c r="K63" s="1"/>
  <c r="J66" i="45"/>
  <c r="J66" i="46"/>
  <c r="J64" s="1"/>
  <c r="J63" s="1"/>
  <c r="J66" i="47"/>
  <c r="J66" i="48"/>
  <c r="J64" s="1"/>
  <c r="J63" s="1"/>
  <c r="J66" i="49"/>
  <c r="J66" i="50"/>
  <c r="J64" s="1"/>
  <c r="J63" s="1"/>
  <c r="J66" i="51"/>
  <c r="J66" i="52"/>
  <c r="J64" s="1"/>
  <c r="J63" s="1"/>
  <c r="J66" i="53"/>
  <c r="J66" i="54"/>
  <c r="J64" s="1"/>
  <c r="J63" s="1"/>
  <c r="J66" i="55"/>
  <c r="J66" i="56"/>
  <c r="J64" s="1"/>
  <c r="J63" s="1"/>
  <c r="J66" i="57"/>
  <c r="J66" i="58"/>
  <c r="J64" s="1"/>
  <c r="J63" s="1"/>
  <c r="J66" i="59"/>
  <c r="J66" i="60"/>
  <c r="J64" s="1"/>
  <c r="J63" s="1"/>
  <c r="J66" i="222"/>
  <c r="J66" i="223"/>
  <c r="J64" s="1"/>
  <c r="J63" s="1"/>
  <c r="J66" i="224"/>
  <c r="J66" i="225"/>
  <c r="J64" s="1"/>
  <c r="J63" s="1"/>
  <c r="J66" i="226"/>
  <c r="J66" i="227"/>
  <c r="J64" s="1"/>
  <c r="J63" s="1"/>
  <c r="J66" i="228"/>
  <c r="J66" i="229"/>
  <c r="J64" s="1"/>
  <c r="J63" s="1"/>
  <c r="J66" i="230"/>
  <c r="J66" i="231"/>
  <c r="J64" s="1"/>
  <c r="J63" s="1"/>
  <c r="D66" i="45"/>
  <c r="D66" i="46"/>
  <c r="D66" i="47"/>
  <c r="D66" i="48"/>
  <c r="D66" i="49"/>
  <c r="D66" i="50"/>
  <c r="D66" i="51"/>
  <c r="D66" i="52"/>
  <c r="D66" i="53"/>
  <c r="D66" i="54"/>
  <c r="D66" i="55"/>
  <c r="D66" i="56"/>
  <c r="D66" i="57"/>
  <c r="D66" i="58"/>
  <c r="D66" i="59"/>
  <c r="D66" i="60"/>
  <c r="D66" i="222"/>
  <c r="D66" i="223"/>
  <c r="D66" i="224"/>
  <c r="D66" i="225"/>
  <c r="D66" i="226"/>
  <c r="D66" i="227"/>
  <c r="D66" i="228"/>
  <c r="D66" i="229"/>
  <c r="D66" i="230"/>
  <c r="D66" i="231"/>
  <c r="M58" i="45"/>
  <c r="M58" i="46"/>
  <c r="M58" i="47"/>
  <c r="M58" i="48"/>
  <c r="M58" i="49"/>
  <c r="M58" i="50"/>
  <c r="M58" i="51"/>
  <c r="M58" i="52"/>
  <c r="M58" i="53"/>
  <c r="M58" i="54"/>
  <c r="M58" i="55"/>
  <c r="M58" i="56"/>
  <c r="M58" i="57"/>
  <c r="M58" i="58"/>
  <c r="M58" i="59"/>
  <c r="M58" i="60"/>
  <c r="M58" i="222"/>
  <c r="M58" i="223"/>
  <c r="M58" i="224"/>
  <c r="M58" i="225"/>
  <c r="M58" i="226"/>
  <c r="M58" i="227"/>
  <c r="M58" i="228"/>
  <c r="M58" i="229"/>
  <c r="M58" i="230"/>
  <c r="M58" i="231"/>
  <c r="L58" i="45"/>
  <c r="L58" i="46"/>
  <c r="L58" i="47"/>
  <c r="L58" i="48"/>
  <c r="L58" i="49"/>
  <c r="L58" i="50"/>
  <c r="L58" i="51"/>
  <c r="L58" i="52"/>
  <c r="L58" i="53"/>
  <c r="L58" i="54"/>
  <c r="L58" i="55"/>
  <c r="L58" i="56"/>
  <c r="L58" i="57"/>
  <c r="L58" i="58"/>
  <c r="L58" i="59"/>
  <c r="L58" i="60"/>
  <c r="L58" i="222"/>
  <c r="L58" i="223"/>
  <c r="L58" i="224"/>
  <c r="L58" i="225"/>
  <c r="L58" i="226"/>
  <c r="L58" i="227"/>
  <c r="L58" i="228"/>
  <c r="L58" i="229"/>
  <c r="L58" i="230"/>
  <c r="L58" i="231"/>
  <c r="K58" i="45"/>
  <c r="K58" i="46"/>
  <c r="K58" i="47"/>
  <c r="K58" i="48"/>
  <c r="K58" i="49"/>
  <c r="K58" i="50"/>
  <c r="K58" i="51"/>
  <c r="K58" i="52"/>
  <c r="K58" i="53"/>
  <c r="K58" i="54"/>
  <c r="K58" i="55"/>
  <c r="K58" i="56"/>
  <c r="K58" i="57"/>
  <c r="K58" i="58"/>
  <c r="K58" i="59"/>
  <c r="K58" i="60"/>
  <c r="K58" i="222"/>
  <c r="K58" i="223"/>
  <c r="K58" i="224"/>
  <c r="K58" i="225"/>
  <c r="K58" i="226"/>
  <c r="K58" i="227"/>
  <c r="K58" i="228"/>
  <c r="K58" i="229"/>
  <c r="K58" i="230"/>
  <c r="K58" i="231"/>
  <c r="J58" i="45"/>
  <c r="J58" i="46"/>
  <c r="J58" i="47"/>
  <c r="J58" i="48"/>
  <c r="J58" i="49"/>
  <c r="J58" i="50"/>
  <c r="J58" i="51"/>
  <c r="J58" i="52"/>
  <c r="J58" i="53"/>
  <c r="J58" i="54"/>
  <c r="J58" i="55"/>
  <c r="J58" i="56"/>
  <c r="J58" i="57"/>
  <c r="J58" i="58"/>
  <c r="J58" i="59"/>
  <c r="J58" i="60"/>
  <c r="J58" i="222"/>
  <c r="J58" i="223"/>
  <c r="J58" i="224"/>
  <c r="J58" i="225"/>
  <c r="J58" i="226"/>
  <c r="J58" i="227"/>
  <c r="J58" i="228"/>
  <c r="J58" i="229"/>
  <c r="J58" i="230"/>
  <c r="J58" i="231"/>
  <c r="D58" i="45"/>
  <c r="D58" i="46"/>
  <c r="D58" i="47"/>
  <c r="D58" i="48"/>
  <c r="D58" i="49"/>
  <c r="D58" i="50"/>
  <c r="D58" i="51"/>
  <c r="D58" i="52"/>
  <c r="D58" i="53"/>
  <c r="D58" i="54"/>
  <c r="D58" i="55"/>
  <c r="D58" i="56"/>
  <c r="D58" i="57"/>
  <c r="D58" i="58"/>
  <c r="D58" i="59"/>
  <c r="D58" i="60"/>
  <c r="D58" i="222"/>
  <c r="D58" i="223"/>
  <c r="D58" i="224"/>
  <c r="D58" i="225"/>
  <c r="D58" i="226"/>
  <c r="D58" i="227"/>
  <c r="D58" i="228"/>
  <c r="D58" i="229"/>
  <c r="D58" i="230"/>
  <c r="D58" i="231"/>
  <c r="M54" i="45"/>
  <c r="M54" i="46"/>
  <c r="M54" i="47"/>
  <c r="M54" i="48"/>
  <c r="M54" i="49"/>
  <c r="M54" i="50"/>
  <c r="M54" i="51"/>
  <c r="M54" i="52"/>
  <c r="M54" i="53"/>
  <c r="M54" i="54"/>
  <c r="M54" i="55"/>
  <c r="M54" i="56"/>
  <c r="M54" i="57"/>
  <c r="M54" i="58"/>
  <c r="M54" i="59"/>
  <c r="M54" i="60"/>
  <c r="M54" i="222"/>
  <c r="M54" i="223"/>
  <c r="M54" i="224"/>
  <c r="M54" i="225"/>
  <c r="M54" i="226"/>
  <c r="M54" i="227"/>
  <c r="M54" i="228"/>
  <c r="M54" i="229"/>
  <c r="M54" i="230"/>
  <c r="M54" i="231"/>
  <c r="L54" i="45"/>
  <c r="L54" i="46"/>
  <c r="L54" i="47"/>
  <c r="L54" i="48"/>
  <c r="L54" i="49"/>
  <c r="L54" i="50"/>
  <c r="L54" i="51"/>
  <c r="L54" i="52"/>
  <c r="L54" i="53"/>
  <c r="L54" i="54"/>
  <c r="L54" i="55"/>
  <c r="L54" i="56"/>
  <c r="L54" i="57"/>
  <c r="L54" i="58"/>
  <c r="L54" i="59"/>
  <c r="L54" i="60"/>
  <c r="L54" i="222"/>
  <c r="L54" i="223"/>
  <c r="L54" i="224"/>
  <c r="L54" i="225"/>
  <c r="L54" i="226"/>
  <c r="L54" i="227"/>
  <c r="L54" i="228"/>
  <c r="L54" i="229"/>
  <c r="L54" i="230"/>
  <c r="L54" i="231"/>
  <c r="K54" i="45"/>
  <c r="K54" i="46"/>
  <c r="K54" i="47"/>
  <c r="K54" i="48"/>
  <c r="K54" i="49"/>
  <c r="K54" i="50"/>
  <c r="K54" i="51"/>
  <c r="K54" i="52"/>
  <c r="K54" i="53"/>
  <c r="K54" i="54"/>
  <c r="K54" i="55"/>
  <c r="K54" i="56"/>
  <c r="K54" i="57"/>
  <c r="K54" i="58"/>
  <c r="K54" i="59"/>
  <c r="K54" i="60"/>
  <c r="K54" i="222"/>
  <c r="K54" i="223"/>
  <c r="K54" i="224"/>
  <c r="K54" i="225"/>
  <c r="K54" i="226"/>
  <c r="K54" i="227"/>
  <c r="K54" i="228"/>
  <c r="K54" i="229"/>
  <c r="K54" i="230"/>
  <c r="K54" i="231"/>
  <c r="J54" i="45"/>
  <c r="J54" i="46"/>
  <c r="J54" i="47"/>
  <c r="J54" i="48"/>
  <c r="J54" i="49"/>
  <c r="J54" i="50"/>
  <c r="J54" i="51"/>
  <c r="J54" i="52"/>
  <c r="J54" i="53"/>
  <c r="J54" i="54"/>
  <c r="J54" i="55"/>
  <c r="J54" i="56"/>
  <c r="J54" i="57"/>
  <c r="J54" i="58"/>
  <c r="J54" i="59"/>
  <c r="J54" i="60"/>
  <c r="J54" i="222"/>
  <c r="J54" i="223"/>
  <c r="J54" i="224"/>
  <c r="J54" i="225"/>
  <c r="J54" i="226"/>
  <c r="J54" i="227"/>
  <c r="J54" i="228"/>
  <c r="J54" i="229"/>
  <c r="J54" i="230"/>
  <c r="J54" i="231"/>
  <c r="D54" i="45"/>
  <c r="D54" i="46"/>
  <c r="D54" i="47"/>
  <c r="D54" i="48"/>
  <c r="D54" i="49"/>
  <c r="D54" i="50"/>
  <c r="D54" i="51"/>
  <c r="D54" i="52"/>
  <c r="D54" i="53"/>
  <c r="D54" i="54"/>
  <c r="D54" i="55"/>
  <c r="D54" i="56"/>
  <c r="D54" i="57"/>
  <c r="D54" i="58"/>
  <c r="D54" i="59"/>
  <c r="D54" i="60"/>
  <c r="D54" i="222"/>
  <c r="D54" i="223"/>
  <c r="D54" i="224"/>
  <c r="D54" i="225"/>
  <c r="D54" i="226"/>
  <c r="D54" i="227"/>
  <c r="D54" i="228"/>
  <c r="D54" i="229"/>
  <c r="D54" i="230"/>
  <c r="D54" i="231"/>
  <c r="M51" i="45"/>
  <c r="M51" i="46"/>
  <c r="M51" i="47"/>
  <c r="M51" i="48"/>
  <c r="M51" i="49"/>
  <c r="M51" i="50"/>
  <c r="M51" i="51"/>
  <c r="M51" i="52"/>
  <c r="M51" i="53"/>
  <c r="M51" i="54"/>
  <c r="M51" i="55"/>
  <c r="M51" i="56"/>
  <c r="M51" i="57"/>
  <c r="M51" i="58"/>
  <c r="M51" i="59"/>
  <c r="M51" i="60"/>
  <c r="M51" i="222"/>
  <c r="M51" i="223"/>
  <c r="M51" i="224"/>
  <c r="M51" i="225"/>
  <c r="M51" i="226"/>
  <c r="M51" i="227"/>
  <c r="M51" i="228"/>
  <c r="M51" i="229"/>
  <c r="M51" i="230"/>
  <c r="M51" i="231"/>
  <c r="L51" i="45"/>
  <c r="L51" i="46"/>
  <c r="L51" i="47"/>
  <c r="L51" i="48"/>
  <c r="L51" i="49"/>
  <c r="L51" i="50"/>
  <c r="L51" i="51"/>
  <c r="L51" i="52"/>
  <c r="L51" i="53"/>
  <c r="L51" i="54"/>
  <c r="L51" i="55"/>
  <c r="L51" i="56"/>
  <c r="L51" i="57"/>
  <c r="L51" i="58"/>
  <c r="L51" i="59"/>
  <c r="L51" i="60"/>
  <c r="L51" i="222"/>
  <c r="L51" i="223"/>
  <c r="L51" i="224"/>
  <c r="L51" i="225"/>
  <c r="L51" i="226"/>
  <c r="L51" i="227"/>
  <c r="L51" i="228"/>
  <c r="L51" i="229"/>
  <c r="L51" i="230"/>
  <c r="L51" i="231"/>
  <c r="K51" i="45"/>
  <c r="K51" i="46"/>
  <c r="K51" i="47"/>
  <c r="K51" i="48"/>
  <c r="K51" i="49"/>
  <c r="K51" i="50"/>
  <c r="K51" i="51"/>
  <c r="K51" i="52"/>
  <c r="K51" i="53"/>
  <c r="K51" i="54"/>
  <c r="K51" i="55"/>
  <c r="K51" i="56"/>
  <c r="K51" i="57"/>
  <c r="K51" i="58"/>
  <c r="K51" i="59"/>
  <c r="K51" i="60"/>
  <c r="K51" i="222"/>
  <c r="K51" i="223"/>
  <c r="K51" i="224"/>
  <c r="K51" i="225"/>
  <c r="K51" i="226"/>
  <c r="K51" i="227"/>
  <c r="K51" i="228"/>
  <c r="K51" i="229"/>
  <c r="K51" i="230"/>
  <c r="K51" i="231"/>
  <c r="J51" i="45"/>
  <c r="J51" i="46"/>
  <c r="J51" i="47"/>
  <c r="J51" i="48"/>
  <c r="J51" i="49"/>
  <c r="J51" i="50"/>
  <c r="J51" i="51"/>
  <c r="J51" i="52"/>
  <c r="J51" i="53"/>
  <c r="J51" i="54"/>
  <c r="J51" i="55"/>
  <c r="J51" i="56"/>
  <c r="J51" i="57"/>
  <c r="J51" i="58"/>
  <c r="J51" i="59"/>
  <c r="J51" i="60"/>
  <c r="J51" i="222"/>
  <c r="J51" i="223"/>
  <c r="J51" i="224"/>
  <c r="J51" i="225"/>
  <c r="J51" i="226"/>
  <c r="J51" i="227"/>
  <c r="J51" i="228"/>
  <c r="J51" i="229"/>
  <c r="J51" i="230"/>
  <c r="J51" i="231"/>
  <c r="D51" i="45"/>
  <c r="D51" i="46"/>
  <c r="D51" i="47"/>
  <c r="D51" i="48"/>
  <c r="D51" i="49"/>
  <c r="D51" i="50"/>
  <c r="D51" i="51"/>
  <c r="D51" i="52"/>
  <c r="D51" i="53"/>
  <c r="D51" i="54"/>
  <c r="D51" i="55"/>
  <c r="D51" i="56"/>
  <c r="D51" i="57"/>
  <c r="D51" i="58"/>
  <c r="D51" i="59"/>
  <c r="D51" i="60"/>
  <c r="D51" i="222"/>
  <c r="D51" i="223"/>
  <c r="D51" i="224"/>
  <c r="D51" i="225"/>
  <c r="D51" i="226"/>
  <c r="D51" i="227"/>
  <c r="D51" i="228"/>
  <c r="D51" i="229"/>
  <c r="D51" i="230"/>
  <c r="D51" i="231"/>
  <c r="M48" i="45"/>
  <c r="M48" i="46"/>
  <c r="M48" i="47"/>
  <c r="M48" i="48"/>
  <c r="M48" i="49"/>
  <c r="M48" i="50"/>
  <c r="M48" i="51"/>
  <c r="M48" i="52"/>
  <c r="M48" i="53"/>
  <c r="M48" i="54"/>
  <c r="M48" i="55"/>
  <c r="M48" i="56"/>
  <c r="M48" i="57"/>
  <c r="M48" i="58"/>
  <c r="M48" i="59"/>
  <c r="M48" i="60"/>
  <c r="M48" i="222"/>
  <c r="M48" i="223"/>
  <c r="M48" i="224"/>
  <c r="M48" i="225"/>
  <c r="M48" i="226"/>
  <c r="M48" i="227"/>
  <c r="M48" i="228"/>
  <c r="M48" i="229"/>
  <c r="M48" i="230"/>
  <c r="M48" i="231"/>
  <c r="L48" i="45"/>
  <c r="L48" i="46"/>
  <c r="L48" i="47"/>
  <c r="L48" i="48"/>
  <c r="L48" i="49"/>
  <c r="L48" i="50"/>
  <c r="L48" i="51"/>
  <c r="L48" i="52"/>
  <c r="L48" i="53"/>
  <c r="L48" i="54"/>
  <c r="L48" i="55"/>
  <c r="L48" i="56"/>
  <c r="L48" i="57"/>
  <c r="L48" i="58"/>
  <c r="L48" i="59"/>
  <c r="L48" i="60"/>
  <c r="L48" i="222"/>
  <c r="L48" i="223"/>
  <c r="L48" i="224"/>
  <c r="L48" i="225"/>
  <c r="L48" i="226"/>
  <c r="L48" i="227"/>
  <c r="L48" i="228"/>
  <c r="L48" i="229"/>
  <c r="L48" i="230"/>
  <c r="L48" i="231"/>
  <c r="K48" i="45"/>
  <c r="K48" i="46"/>
  <c r="K48" i="47"/>
  <c r="K48" i="48"/>
  <c r="K48" i="49"/>
  <c r="K48" i="50"/>
  <c r="K48" i="51"/>
  <c r="K48" i="52"/>
  <c r="K48" i="53"/>
  <c r="K48" i="54"/>
  <c r="K48" i="55"/>
  <c r="K48" i="56"/>
  <c r="K48" i="57"/>
  <c r="K48" i="58"/>
  <c r="K48" i="59"/>
  <c r="K48" i="60"/>
  <c r="K48" i="222"/>
  <c r="K48" i="223"/>
  <c r="K48" i="224"/>
  <c r="K48" i="225"/>
  <c r="K48" i="226"/>
  <c r="K48" i="227"/>
  <c r="K48" i="228"/>
  <c r="K48" i="229"/>
  <c r="K48" i="230"/>
  <c r="K48" i="231"/>
  <c r="J48" i="45"/>
  <c r="J48" i="46"/>
  <c r="J48" i="47"/>
  <c r="J48" i="48"/>
  <c r="J48" i="49"/>
  <c r="J48" i="50"/>
  <c r="J48" i="51"/>
  <c r="J48" i="52"/>
  <c r="J48" i="53"/>
  <c r="J48" i="54"/>
  <c r="J48" i="55"/>
  <c r="J48" i="56"/>
  <c r="J48" i="57"/>
  <c r="J48" i="58"/>
  <c r="J48" i="59"/>
  <c r="J48" i="60"/>
  <c r="J48" i="222"/>
  <c r="J48" i="223"/>
  <c r="J48" i="224"/>
  <c r="J48" i="225"/>
  <c r="J48" i="226"/>
  <c r="J48" i="227"/>
  <c r="J48" i="228"/>
  <c r="J48" i="229"/>
  <c r="J48" i="230"/>
  <c r="J48" i="231"/>
  <c r="D48" i="45"/>
  <c r="D48" i="46"/>
  <c r="D48" i="47"/>
  <c r="D48" i="48"/>
  <c r="D48" i="49"/>
  <c r="D48" i="50"/>
  <c r="D48" i="51"/>
  <c r="D48" i="52"/>
  <c r="D48" i="53"/>
  <c r="D48" i="54"/>
  <c r="D48" i="55"/>
  <c r="D48" i="56"/>
  <c r="D48" i="57"/>
  <c r="D48" i="58"/>
  <c r="D48" i="59"/>
  <c r="D48" i="60"/>
  <c r="D48" i="222"/>
  <c r="D48" i="223"/>
  <c r="D48" i="224"/>
  <c r="D48" i="225"/>
  <c r="D48" i="226"/>
  <c r="D48" i="227"/>
  <c r="D48" i="228"/>
  <c r="D48" i="229"/>
  <c r="D48" i="230"/>
  <c r="D48" i="231"/>
  <c r="M42" i="45"/>
  <c r="M42" i="46"/>
  <c r="M42" i="47"/>
  <c r="M42" i="48"/>
  <c r="M42" i="49"/>
  <c r="M42" i="50"/>
  <c r="M42" i="51"/>
  <c r="M42" i="52"/>
  <c r="M42" i="53"/>
  <c r="M42" i="54"/>
  <c r="M42" i="55"/>
  <c r="M42" i="56"/>
  <c r="M42" i="57"/>
  <c r="M42" i="58"/>
  <c r="M42" i="59"/>
  <c r="M42" i="60"/>
  <c r="M42" i="222"/>
  <c r="M42" i="223"/>
  <c r="M42" i="224"/>
  <c r="M42" i="225"/>
  <c r="M42" i="226"/>
  <c r="M42" i="227"/>
  <c r="M42" i="228"/>
  <c r="M42" i="229"/>
  <c r="M42" i="230"/>
  <c r="M42" i="231"/>
  <c r="L42" i="45"/>
  <c r="L42" i="46"/>
  <c r="L42" i="47"/>
  <c r="L42" i="48"/>
  <c r="L42" i="49"/>
  <c r="L42" i="50"/>
  <c r="L42" i="51"/>
  <c r="L42" i="52"/>
  <c r="L42" i="53"/>
  <c r="L42" i="54"/>
  <c r="L42" i="55"/>
  <c r="L42" i="56"/>
  <c r="L42" i="57"/>
  <c r="L42" i="58"/>
  <c r="L42" i="59"/>
  <c r="L42" i="60"/>
  <c r="L42" i="222"/>
  <c r="L42" i="223"/>
  <c r="L42" i="224"/>
  <c r="L42" i="225"/>
  <c r="L42" i="226"/>
  <c r="L42" i="227"/>
  <c r="L42" i="228"/>
  <c r="L42" i="229"/>
  <c r="L42" i="230"/>
  <c r="L42" i="231"/>
  <c r="K42" i="45"/>
  <c r="K42" i="46"/>
  <c r="K42" i="47"/>
  <c r="K42" i="48"/>
  <c r="K42" i="49"/>
  <c r="K42" i="50"/>
  <c r="K42" i="51"/>
  <c r="K42" i="52"/>
  <c r="K42" i="53"/>
  <c r="K42" i="54"/>
  <c r="K42" i="55"/>
  <c r="K42" i="56"/>
  <c r="K42" i="57"/>
  <c r="K42" i="58"/>
  <c r="K42" i="59"/>
  <c r="K42" i="60"/>
  <c r="K42" i="222"/>
  <c r="K42" i="223"/>
  <c r="K42" i="224"/>
  <c r="K42" i="225"/>
  <c r="K42" i="226"/>
  <c r="K42" i="227"/>
  <c r="K42" i="228"/>
  <c r="K42" i="229"/>
  <c r="K42" i="230"/>
  <c r="K42" i="231"/>
  <c r="J42" i="45"/>
  <c r="J42" i="46"/>
  <c r="J42" i="47"/>
  <c r="J42" i="48"/>
  <c r="J42" i="49"/>
  <c r="J42" i="50"/>
  <c r="J42" i="51"/>
  <c r="J42" i="52"/>
  <c r="J42" i="53"/>
  <c r="J42" i="54"/>
  <c r="J42" i="55"/>
  <c r="J42" i="56"/>
  <c r="J42" i="57"/>
  <c r="J42" i="58"/>
  <c r="J42" i="59"/>
  <c r="J42" i="60"/>
  <c r="J42" i="222"/>
  <c r="J42" i="223"/>
  <c r="J42" i="224"/>
  <c r="J42" i="225"/>
  <c r="J42" i="226"/>
  <c r="J42" i="227"/>
  <c r="J42" i="228"/>
  <c r="J42" i="229"/>
  <c r="J42" i="230"/>
  <c r="J42" i="231"/>
  <c r="D42" i="45"/>
  <c r="D42" i="46"/>
  <c r="D42" i="47"/>
  <c r="D42" i="48"/>
  <c r="D42" i="49"/>
  <c r="D42" i="50"/>
  <c r="D42" i="51"/>
  <c r="D42" i="52"/>
  <c r="D42" i="53"/>
  <c r="D42" i="54"/>
  <c r="D42" i="55"/>
  <c r="D42" i="56"/>
  <c r="D42" i="57"/>
  <c r="D42" i="58"/>
  <c r="D42" i="59"/>
  <c r="D42" i="60"/>
  <c r="D42" i="222"/>
  <c r="D42" i="223"/>
  <c r="D42" i="224"/>
  <c r="D42" i="225"/>
  <c r="D42" i="226"/>
  <c r="D42" i="227"/>
  <c r="D42" i="228"/>
  <c r="D42" i="229"/>
  <c r="D42" i="230"/>
  <c r="D42" i="231"/>
  <c r="M35" i="45"/>
  <c r="M35" i="46"/>
  <c r="M35" i="47"/>
  <c r="M35" i="48"/>
  <c r="M35" i="49"/>
  <c r="M35" i="50"/>
  <c r="M35" i="51"/>
  <c r="M35" i="52"/>
  <c r="M35" i="53"/>
  <c r="M35" i="54"/>
  <c r="M35" i="55"/>
  <c r="M35" i="56"/>
  <c r="M35" i="57"/>
  <c r="M35" i="58"/>
  <c r="M35" i="59"/>
  <c r="M35" i="60"/>
  <c r="M35" i="222"/>
  <c r="M35" i="223"/>
  <c r="M35" i="224"/>
  <c r="M35" i="225"/>
  <c r="M35" i="226"/>
  <c r="M35" i="227"/>
  <c r="M35" i="228"/>
  <c r="M35" i="229"/>
  <c r="M35" i="230"/>
  <c r="M35" i="231"/>
  <c r="L35" i="45"/>
  <c r="L35" i="46"/>
  <c r="L35" i="47"/>
  <c r="L35" i="48"/>
  <c r="L35" i="49"/>
  <c r="L35" i="50"/>
  <c r="L35" i="51"/>
  <c r="L35" i="52"/>
  <c r="L35" i="53"/>
  <c r="L35" i="54"/>
  <c r="L35" i="55"/>
  <c r="L35" i="56"/>
  <c r="L35" i="57"/>
  <c r="L35" i="58"/>
  <c r="L35" i="59"/>
  <c r="L35" i="60"/>
  <c r="L35" i="222"/>
  <c r="L35" i="223"/>
  <c r="L35" i="224"/>
  <c r="L35" i="225"/>
  <c r="L35" i="226"/>
  <c r="L35" i="227"/>
  <c r="L35" i="228"/>
  <c r="L35" i="229"/>
  <c r="L35" i="230"/>
  <c r="L35" i="231"/>
  <c r="K35" i="45"/>
  <c r="K35" i="46"/>
  <c r="K35" i="47"/>
  <c r="K35" i="48"/>
  <c r="K35" i="49"/>
  <c r="K35" i="50"/>
  <c r="K35" i="51"/>
  <c r="K35" i="52"/>
  <c r="K35" i="53"/>
  <c r="K35" i="54"/>
  <c r="K35" i="55"/>
  <c r="K35" i="56"/>
  <c r="K35" i="57"/>
  <c r="K35" i="58"/>
  <c r="K35" i="59"/>
  <c r="K35" i="60"/>
  <c r="K35" i="222"/>
  <c r="K35" i="223"/>
  <c r="K35" i="224"/>
  <c r="K35" i="225"/>
  <c r="K35" i="226"/>
  <c r="K35" i="227"/>
  <c r="K35" i="228"/>
  <c r="K35" i="229"/>
  <c r="K35" i="230"/>
  <c r="K35" i="231"/>
  <c r="J35" i="45"/>
  <c r="J35" i="46"/>
  <c r="J35" i="47"/>
  <c r="J35" i="48"/>
  <c r="J35" i="49"/>
  <c r="J35" i="50"/>
  <c r="J35" i="51"/>
  <c r="J35" i="52"/>
  <c r="J35" i="53"/>
  <c r="J35" i="54"/>
  <c r="J35" i="55"/>
  <c r="J35" i="56"/>
  <c r="J35" i="57"/>
  <c r="J35" i="58"/>
  <c r="J35" i="59"/>
  <c r="J35" i="60"/>
  <c r="J35" i="222"/>
  <c r="J35" i="223"/>
  <c r="J35" i="224"/>
  <c r="J35" i="225"/>
  <c r="J35" i="226"/>
  <c r="J35" i="227"/>
  <c r="J35" i="228"/>
  <c r="J35" i="229"/>
  <c r="J35" i="230"/>
  <c r="J35" i="231"/>
  <c r="D35" i="45"/>
  <c r="D35" i="46"/>
  <c r="D35" i="47"/>
  <c r="D35" i="48"/>
  <c r="D35" i="49"/>
  <c r="D35" i="50"/>
  <c r="D35" i="51"/>
  <c r="D35" i="52"/>
  <c r="D35" i="53"/>
  <c r="D35" i="54"/>
  <c r="D35" i="55"/>
  <c r="D35" i="56"/>
  <c r="D35" i="57"/>
  <c r="D35" i="58"/>
  <c r="D35" i="59"/>
  <c r="D35" i="60"/>
  <c r="D35" i="222"/>
  <c r="D35" i="223"/>
  <c r="D35" i="224"/>
  <c r="D35" i="225"/>
  <c r="D35" i="226"/>
  <c r="D35" i="227"/>
  <c r="D35" i="228"/>
  <c r="D35" i="229"/>
  <c r="D35" i="230"/>
  <c r="D35" i="231"/>
  <c r="M31" i="45"/>
  <c r="M31" i="46"/>
  <c r="M31" i="47"/>
  <c r="M31" i="48"/>
  <c r="M31" i="49"/>
  <c r="M31" i="50"/>
  <c r="M31" i="51"/>
  <c r="M31" i="52"/>
  <c r="M31" i="53"/>
  <c r="M31" i="54"/>
  <c r="M31" i="55"/>
  <c r="M31" i="56"/>
  <c r="M31" i="57"/>
  <c r="M31" i="58"/>
  <c r="M31" i="59"/>
  <c r="M31" i="60"/>
  <c r="M31" i="222"/>
  <c r="M31" i="223"/>
  <c r="M31" i="224"/>
  <c r="M31" i="225"/>
  <c r="M31" i="226"/>
  <c r="M31" i="227"/>
  <c r="M31" i="228"/>
  <c r="M31" i="229"/>
  <c r="M31" i="230"/>
  <c r="M31" i="231"/>
  <c r="L31" i="45"/>
  <c r="L30"/>
  <c r="L29" s="1"/>
  <c r="L27" s="1"/>
  <c r="L31" i="46"/>
  <c r="L31" i="47"/>
  <c r="L30"/>
  <c r="L29" s="1"/>
  <c r="L31" i="48"/>
  <c r="L30" s="1"/>
  <c r="L29" s="1"/>
  <c r="L31" i="49"/>
  <c r="L30"/>
  <c r="L29" s="1"/>
  <c r="L27" s="1"/>
  <c r="L31" i="50"/>
  <c r="L31" i="51"/>
  <c r="L30"/>
  <c r="L29" s="1"/>
  <c r="L31" i="52"/>
  <c r="L30" s="1"/>
  <c r="L29" s="1"/>
  <c r="L31" i="53"/>
  <c r="L30"/>
  <c r="L29" s="1"/>
  <c r="L27" s="1"/>
  <c r="L31" i="54"/>
  <c r="L31" i="55"/>
  <c r="L30"/>
  <c r="L29" s="1"/>
  <c r="L31" i="56"/>
  <c r="L30" s="1"/>
  <c r="L29" s="1"/>
  <c r="L31" i="57"/>
  <c r="L30"/>
  <c r="L29" s="1"/>
  <c r="L27" s="1"/>
  <c r="L31" i="58"/>
  <c r="L31" i="59"/>
  <c r="L30"/>
  <c r="L29" s="1"/>
  <c r="L31" i="60"/>
  <c r="L30" s="1"/>
  <c r="L29" s="1"/>
  <c r="L31" i="222"/>
  <c r="L30"/>
  <c r="L29" s="1"/>
  <c r="L27" s="1"/>
  <c r="L31" i="223"/>
  <c r="L31" i="224"/>
  <c r="L30"/>
  <c r="L29" s="1"/>
  <c r="L31" i="225"/>
  <c r="L30" s="1"/>
  <c r="L29" s="1"/>
  <c r="L31" i="226"/>
  <c r="L30"/>
  <c r="L29" s="1"/>
  <c r="L27" s="1"/>
  <c r="L31" i="227"/>
  <c r="L31" i="228"/>
  <c r="L30"/>
  <c r="L29" s="1"/>
  <c r="L31" i="229"/>
  <c r="L30" s="1"/>
  <c r="L29" s="1"/>
  <c r="L31" i="230"/>
  <c r="L30"/>
  <c r="L29" s="1"/>
  <c r="L27" s="1"/>
  <c r="L31" i="231"/>
  <c r="K31" i="45"/>
  <c r="K31" i="46"/>
  <c r="K30" s="1"/>
  <c r="K29" s="1"/>
  <c r="K31" i="47"/>
  <c r="K31" i="48"/>
  <c r="K30" s="1"/>
  <c r="K29" s="1"/>
  <c r="K27" s="1"/>
  <c r="K31" i="49"/>
  <c r="K31" i="50"/>
  <c r="K30" s="1"/>
  <c r="K29" s="1"/>
  <c r="K31" i="51"/>
  <c r="K31" i="52"/>
  <c r="K30" s="1"/>
  <c r="K29" s="1"/>
  <c r="K27" s="1"/>
  <c r="K31" i="53"/>
  <c r="K31" i="54"/>
  <c r="K30" s="1"/>
  <c r="K29" s="1"/>
  <c r="K31" i="55"/>
  <c r="K31" i="56"/>
  <c r="K30" s="1"/>
  <c r="K29" s="1"/>
  <c r="K27" s="1"/>
  <c r="K31" i="57"/>
  <c r="K31" i="58"/>
  <c r="K30" s="1"/>
  <c r="K29" s="1"/>
  <c r="K31" i="59"/>
  <c r="K31" i="60"/>
  <c r="K30" s="1"/>
  <c r="K29" s="1"/>
  <c r="K27" s="1"/>
  <c r="K31" i="222"/>
  <c r="K31" i="223"/>
  <c r="K30" s="1"/>
  <c r="K29" s="1"/>
  <c r="K31" i="224"/>
  <c r="K31" i="225"/>
  <c r="K30" s="1"/>
  <c r="K29" s="1"/>
  <c r="K27" s="1"/>
  <c r="K31" i="226"/>
  <c r="K31" i="227"/>
  <c r="K30" s="1"/>
  <c r="K29" s="1"/>
  <c r="K31" i="228"/>
  <c r="K31" i="229"/>
  <c r="K30" s="1"/>
  <c r="K29" s="1"/>
  <c r="K27" s="1"/>
  <c r="K31" i="230"/>
  <c r="K31" i="231"/>
  <c r="K30" s="1"/>
  <c r="K29" s="1"/>
  <c r="J31" i="45"/>
  <c r="J30" s="1"/>
  <c r="J29" s="1"/>
  <c r="J31" i="46"/>
  <c r="J30" s="1"/>
  <c r="J29" s="1"/>
  <c r="J27" s="1"/>
  <c r="J31" i="47"/>
  <c r="J30"/>
  <c r="J31" i="48"/>
  <c r="J31" i="49"/>
  <c r="J30" s="1"/>
  <c r="J31" i="50"/>
  <c r="J30" s="1"/>
  <c r="J29" s="1"/>
  <c r="J31" i="51"/>
  <c r="J30"/>
  <c r="J31" i="52"/>
  <c r="J31" i="53"/>
  <c r="J30" s="1"/>
  <c r="J31" i="54"/>
  <c r="J30" s="1"/>
  <c r="J29" s="1"/>
  <c r="J27" s="1"/>
  <c r="J31" i="55"/>
  <c r="J30"/>
  <c r="J31" i="56"/>
  <c r="J31" i="57"/>
  <c r="J30" s="1"/>
  <c r="J29" s="1"/>
  <c r="J31" i="58"/>
  <c r="J30" s="1"/>
  <c r="J29" s="1"/>
  <c r="J31" i="59"/>
  <c r="J30"/>
  <c r="J31" i="60"/>
  <c r="J31" i="222"/>
  <c r="J30" s="1"/>
  <c r="J29" s="1"/>
  <c r="J31" i="223"/>
  <c r="J30" s="1"/>
  <c r="J29" s="1"/>
  <c r="J27" s="1"/>
  <c r="J31" i="224"/>
  <c r="J30"/>
  <c r="J31" i="225"/>
  <c r="J31" i="226"/>
  <c r="J30" s="1"/>
  <c r="J31" i="227"/>
  <c r="J30" s="1"/>
  <c r="J29" s="1"/>
  <c r="J31" i="228"/>
  <c r="J30"/>
  <c r="J31" i="229"/>
  <c r="J31" i="230"/>
  <c r="J30" s="1"/>
  <c r="J31" i="231"/>
  <c r="J30" s="1"/>
  <c r="J29" s="1"/>
  <c r="J27" s="1"/>
  <c r="D31" i="45"/>
  <c r="D30"/>
  <c r="D31" i="46"/>
  <c r="D31" i="47"/>
  <c r="D30" s="1"/>
  <c r="D29" s="1"/>
  <c r="D31" i="48"/>
  <c r="D30" s="1"/>
  <c r="D29" s="1"/>
  <c r="D31" i="49"/>
  <c r="D30"/>
  <c r="D31" i="50"/>
  <c r="D31" i="51"/>
  <c r="D30" s="1"/>
  <c r="D29" s="1"/>
  <c r="D31" i="52"/>
  <c r="D30" s="1"/>
  <c r="D29" s="1"/>
  <c r="D31" i="53"/>
  <c r="D30"/>
  <c r="D31" i="54"/>
  <c r="D31" i="55"/>
  <c r="D30" s="1"/>
  <c r="D29" s="1"/>
  <c r="D31" i="56"/>
  <c r="D30" s="1"/>
  <c r="D29" s="1"/>
  <c r="D31" i="57"/>
  <c r="D30"/>
  <c r="D31" i="58"/>
  <c r="D31" i="59"/>
  <c r="D30" s="1"/>
  <c r="D29" s="1"/>
  <c r="D31" i="60"/>
  <c r="D30" s="1"/>
  <c r="D29" s="1"/>
  <c r="D31" i="222"/>
  <c r="D30"/>
  <c r="D31" i="223"/>
  <c r="D31" i="224"/>
  <c r="D30" s="1"/>
  <c r="D29" s="1"/>
  <c r="D31" i="225"/>
  <c r="D30" s="1"/>
  <c r="D31" i="226"/>
  <c r="D30"/>
  <c r="D31" i="227"/>
  <c r="D31" i="228"/>
  <c r="D30" s="1"/>
  <c r="D29" s="1"/>
  <c r="D31" i="229"/>
  <c r="D30" s="1"/>
  <c r="D31" i="230"/>
  <c r="D30"/>
  <c r="D31" i="231"/>
  <c r="M30" i="45"/>
  <c r="M29" s="1"/>
  <c r="M27" s="1"/>
  <c r="M30" i="46"/>
  <c r="M29" s="1"/>
  <c r="M30" i="47"/>
  <c r="M29" s="1"/>
  <c r="M30" i="48"/>
  <c r="M29" s="1"/>
  <c r="M27" s="1"/>
  <c r="M30" i="49"/>
  <c r="M29" s="1"/>
  <c r="M27" s="1"/>
  <c r="M30" i="50"/>
  <c r="M29" s="1"/>
  <c r="M30" i="51"/>
  <c r="M29" s="1"/>
  <c r="M30" i="52"/>
  <c r="M29" s="1"/>
  <c r="M27" s="1"/>
  <c r="M30" i="53"/>
  <c r="M29" s="1"/>
  <c r="M27" s="1"/>
  <c r="M30" i="54"/>
  <c r="M29" s="1"/>
  <c r="M30" i="55"/>
  <c r="M29" s="1"/>
  <c r="M30" i="56"/>
  <c r="M29" s="1"/>
  <c r="M27" s="1"/>
  <c r="M30" i="57"/>
  <c r="M29" s="1"/>
  <c r="M27" s="1"/>
  <c r="M30" i="58"/>
  <c r="M29" s="1"/>
  <c r="M30" i="59"/>
  <c r="M29" s="1"/>
  <c r="M30" i="60"/>
  <c r="M29" s="1"/>
  <c r="M27" s="1"/>
  <c r="M30" i="222"/>
  <c r="M29" s="1"/>
  <c r="M27" s="1"/>
  <c r="M30" i="223"/>
  <c r="M29" s="1"/>
  <c r="M30" i="224"/>
  <c r="M29" s="1"/>
  <c r="M30" i="225"/>
  <c r="M29" s="1"/>
  <c r="M27" s="1"/>
  <c r="M30" i="226"/>
  <c r="M29" s="1"/>
  <c r="M27" s="1"/>
  <c r="M30" i="227"/>
  <c r="M29" s="1"/>
  <c r="M30" i="228"/>
  <c r="M29" s="1"/>
  <c r="M30" i="229"/>
  <c r="M29" s="1"/>
  <c r="M27" s="1"/>
  <c r="M30" i="230"/>
  <c r="M29" s="1"/>
  <c r="M30" i="231"/>
  <c r="M29" s="1"/>
  <c r="L30" i="46"/>
  <c r="L30" i="50"/>
  <c r="L30" i="54"/>
  <c r="L30" i="58"/>
  <c r="L30" i="223"/>
  <c r="L30" i="227"/>
  <c r="L30" i="231"/>
  <c r="K30" i="45"/>
  <c r="K29"/>
  <c r="K30" i="47"/>
  <c r="K29"/>
  <c r="K30" i="49"/>
  <c r="K29"/>
  <c r="K30" i="51"/>
  <c r="K29"/>
  <c r="K30" i="53"/>
  <c r="K29"/>
  <c r="K30" i="55"/>
  <c r="K29"/>
  <c r="K30" i="57"/>
  <c r="K29"/>
  <c r="K30" i="59"/>
  <c r="K29"/>
  <c r="K30" i="222"/>
  <c r="K29"/>
  <c r="K30" i="224"/>
  <c r="K29"/>
  <c r="K30" i="226"/>
  <c r="K29"/>
  <c r="K30" i="228"/>
  <c r="K29"/>
  <c r="K30" i="230"/>
  <c r="K29"/>
  <c r="J30" i="48"/>
  <c r="J30" i="52"/>
  <c r="J30" i="56"/>
  <c r="J30" i="60"/>
  <c r="J30" i="225"/>
  <c r="J30" i="229"/>
  <c r="D30" i="46"/>
  <c r="D30" i="50"/>
  <c r="D30" i="54"/>
  <c r="D30" i="58"/>
  <c r="D30" i="223"/>
  <c r="D30" i="227"/>
  <c r="D30" i="231"/>
  <c r="I21" i="45"/>
  <c r="I21" i="46"/>
  <c r="I21" i="47"/>
  <c r="I21" i="48"/>
  <c r="I21" i="49"/>
  <c r="I21" i="50"/>
  <c r="I21" i="51"/>
  <c r="I21" i="52"/>
  <c r="I21" i="53"/>
  <c r="I21" i="54"/>
  <c r="I21" i="55"/>
  <c r="I21" i="56"/>
  <c r="I21" i="57"/>
  <c r="I21" i="58"/>
  <c r="I21" i="59"/>
  <c r="I21" i="60"/>
  <c r="I21" i="222"/>
  <c r="I21" i="223"/>
  <c r="I21" i="224"/>
  <c r="I21" i="225"/>
  <c r="I21" i="226"/>
  <c r="I21" i="227"/>
  <c r="I21" i="228"/>
  <c r="I21" i="229"/>
  <c r="I21" i="230"/>
  <c r="I21" i="231"/>
  <c r="H21" i="45"/>
  <c r="H21" i="46"/>
  <c r="H21" i="47"/>
  <c r="H21" i="48"/>
  <c r="H21" i="49"/>
  <c r="H21" i="50"/>
  <c r="H21" i="51"/>
  <c r="H21" i="52"/>
  <c r="H21" i="53"/>
  <c r="H21" i="54"/>
  <c r="H21" i="55"/>
  <c r="H21" i="56"/>
  <c r="H21" i="57"/>
  <c r="H21" i="58"/>
  <c r="H21" i="59"/>
  <c r="H21" i="60"/>
  <c r="H21" i="222"/>
  <c r="H21" i="223"/>
  <c r="H21" i="224"/>
  <c r="H21" i="225"/>
  <c r="H21" i="226"/>
  <c r="H21" i="227"/>
  <c r="H21" i="228"/>
  <c r="H21" i="229"/>
  <c r="H21" i="230"/>
  <c r="H21" i="231"/>
  <c r="D21" i="45"/>
  <c r="D21" i="46"/>
  <c r="D21" i="47"/>
  <c r="D21" i="48"/>
  <c r="D21" i="49"/>
  <c r="D21" i="50"/>
  <c r="D21" i="51"/>
  <c r="D21" i="52"/>
  <c r="D21" i="53"/>
  <c r="D21" i="54"/>
  <c r="D21" i="55"/>
  <c r="D21" i="56"/>
  <c r="D21" i="57"/>
  <c r="D21" i="58"/>
  <c r="D21" i="59"/>
  <c r="D21" i="60"/>
  <c r="D21" i="222"/>
  <c r="D21" i="223"/>
  <c r="D21" i="224"/>
  <c r="D21" i="225"/>
  <c r="D21" i="226"/>
  <c r="D21" i="227"/>
  <c r="D21" i="228"/>
  <c r="D21" i="229"/>
  <c r="D21" i="230"/>
  <c r="D21" i="231"/>
  <c r="E83" i="38"/>
  <c r="F83"/>
  <c r="G83"/>
  <c r="H83"/>
  <c r="I83"/>
  <c r="E83" i="39"/>
  <c r="F83"/>
  <c r="G83"/>
  <c r="H83"/>
  <c r="I83"/>
  <c r="E83" i="40"/>
  <c r="F83"/>
  <c r="G83"/>
  <c r="H83"/>
  <c r="I83"/>
  <c r="E83" i="163"/>
  <c r="F83"/>
  <c r="G83"/>
  <c r="H83"/>
  <c r="I83"/>
  <c r="E83" i="164"/>
  <c r="F83"/>
  <c r="G83"/>
  <c r="H83"/>
  <c r="I83"/>
  <c r="E83" i="165"/>
  <c r="F83"/>
  <c r="G83"/>
  <c r="H83"/>
  <c r="I83"/>
  <c r="E83" i="166"/>
  <c r="F83"/>
  <c r="G83"/>
  <c r="H83"/>
  <c r="I83"/>
  <c r="E83" i="167"/>
  <c r="F83"/>
  <c r="G83"/>
  <c r="H83"/>
  <c r="I83"/>
  <c r="E83" i="168"/>
  <c r="F83"/>
  <c r="G83"/>
  <c r="H83"/>
  <c r="I83"/>
  <c r="E83" i="169"/>
  <c r="F83"/>
  <c r="G83"/>
  <c r="H83"/>
  <c r="I83"/>
  <c r="E83" i="170"/>
  <c r="F83"/>
  <c r="G83"/>
  <c r="H83"/>
  <c r="I83"/>
  <c r="E83" i="171"/>
  <c r="F83"/>
  <c r="G83"/>
  <c r="H83"/>
  <c r="I83"/>
  <c r="E83" i="172"/>
  <c r="F83"/>
  <c r="G83"/>
  <c r="H83"/>
  <c r="I83"/>
  <c r="E83" i="173"/>
  <c r="F83"/>
  <c r="G83"/>
  <c r="H83"/>
  <c r="I83"/>
  <c r="E83" i="174"/>
  <c r="F83"/>
  <c r="G83"/>
  <c r="H83"/>
  <c r="I83"/>
  <c r="E83" i="175"/>
  <c r="F83"/>
  <c r="G83"/>
  <c r="H83"/>
  <c r="I83"/>
  <c r="E83" i="176"/>
  <c r="F83"/>
  <c r="G83"/>
  <c r="H83"/>
  <c r="I83"/>
  <c r="E83" i="177"/>
  <c r="F83"/>
  <c r="G83"/>
  <c r="H83"/>
  <c r="I83"/>
  <c r="E83" i="234"/>
  <c r="F83"/>
  <c r="G83"/>
  <c r="H83"/>
  <c r="I83"/>
  <c r="E83" i="235"/>
  <c r="F83"/>
  <c r="G83"/>
  <c r="H83"/>
  <c r="I83"/>
  <c r="E83" i="236"/>
  <c r="F83"/>
  <c r="G83"/>
  <c r="H83"/>
  <c r="I83"/>
  <c r="E83" i="237"/>
  <c r="F83"/>
  <c r="G83"/>
  <c r="H83"/>
  <c r="I83"/>
  <c r="E83" i="238"/>
  <c r="F83"/>
  <c r="G83"/>
  <c r="H83"/>
  <c r="I83"/>
  <c r="E83" i="239"/>
  <c r="F83"/>
  <c r="G83"/>
  <c r="H83"/>
  <c r="I83"/>
  <c r="E83" i="240"/>
  <c r="F83"/>
  <c r="G83"/>
  <c r="H83"/>
  <c r="I83"/>
  <c r="E83" i="241"/>
  <c r="F83"/>
  <c r="G83"/>
  <c r="H83"/>
  <c r="I83"/>
  <c r="E83" i="242"/>
  <c r="F83"/>
  <c r="G83"/>
  <c r="H83"/>
  <c r="I83"/>
  <c r="E83" i="243"/>
  <c r="F83"/>
  <c r="G83"/>
  <c r="H83"/>
  <c r="I83"/>
  <c r="E83" i="244"/>
  <c r="F83"/>
  <c r="G83"/>
  <c r="H83"/>
  <c r="I83"/>
  <c r="E83" i="245"/>
  <c r="F83"/>
  <c r="G83"/>
  <c r="H83"/>
  <c r="I83"/>
  <c r="E83" i="246"/>
  <c r="F83"/>
  <c r="G83"/>
  <c r="H83"/>
  <c r="I83"/>
  <c r="E83" i="247"/>
  <c r="F83"/>
  <c r="G83"/>
  <c r="H83"/>
  <c r="I83"/>
  <c r="E83" i="248"/>
  <c r="F83"/>
  <c r="G83"/>
  <c r="H83"/>
  <c r="I83"/>
  <c r="D83" i="38"/>
  <c r="D83" i="39"/>
  <c r="D83" i="40"/>
  <c r="D83" i="163"/>
  <c r="D83" i="164"/>
  <c r="D83" i="165"/>
  <c r="D83" i="166"/>
  <c r="D83" i="167"/>
  <c r="D83" i="168"/>
  <c r="D83" i="169"/>
  <c r="D83" i="170"/>
  <c r="D83" i="171"/>
  <c r="D83" i="172"/>
  <c r="D83" i="173"/>
  <c r="D83" i="174"/>
  <c r="D83" i="175"/>
  <c r="D83" i="176"/>
  <c r="D83" i="177"/>
  <c r="D83" i="234"/>
  <c r="D83" i="235"/>
  <c r="D83" i="236"/>
  <c r="D83" i="237"/>
  <c r="D83" i="238"/>
  <c r="D83" i="239"/>
  <c r="D83" i="240"/>
  <c r="D83" i="241"/>
  <c r="D83" i="242"/>
  <c r="D83" i="243"/>
  <c r="D83" i="244"/>
  <c r="D83" i="245"/>
  <c r="D83" i="246"/>
  <c r="D83" i="247"/>
  <c r="D83" i="248"/>
  <c r="E79" i="38"/>
  <c r="F79"/>
  <c r="G79"/>
  <c r="H79"/>
  <c r="I79"/>
  <c r="E79" i="39"/>
  <c r="F79"/>
  <c r="G79"/>
  <c r="H79"/>
  <c r="I79"/>
  <c r="E79" i="40"/>
  <c r="F79"/>
  <c r="G79"/>
  <c r="H79"/>
  <c r="I79"/>
  <c r="E79" i="163"/>
  <c r="F79"/>
  <c r="G79"/>
  <c r="H79"/>
  <c r="I79"/>
  <c r="E79" i="164"/>
  <c r="F79"/>
  <c r="G79"/>
  <c r="H79"/>
  <c r="I79"/>
  <c r="E79" i="165"/>
  <c r="F79"/>
  <c r="G79"/>
  <c r="H79"/>
  <c r="I79"/>
  <c r="E79" i="166"/>
  <c r="F79"/>
  <c r="G79"/>
  <c r="H79"/>
  <c r="I79"/>
  <c r="E79" i="167"/>
  <c r="F79"/>
  <c r="G79"/>
  <c r="H79"/>
  <c r="I79"/>
  <c r="E79" i="168"/>
  <c r="F79"/>
  <c r="G79"/>
  <c r="H79"/>
  <c r="I79"/>
  <c r="E79" i="169"/>
  <c r="F79"/>
  <c r="G79"/>
  <c r="H79"/>
  <c r="I79"/>
  <c r="E79" i="170"/>
  <c r="F79"/>
  <c r="G79"/>
  <c r="H79"/>
  <c r="I79"/>
  <c r="E79" i="171"/>
  <c r="F79"/>
  <c r="G79"/>
  <c r="H79"/>
  <c r="I79"/>
  <c r="E79" i="172"/>
  <c r="F79"/>
  <c r="G79"/>
  <c r="H79"/>
  <c r="I79"/>
  <c r="E79" i="173"/>
  <c r="F79"/>
  <c r="G79"/>
  <c r="H79"/>
  <c r="I79"/>
  <c r="E79" i="174"/>
  <c r="F79"/>
  <c r="G79"/>
  <c r="H79"/>
  <c r="I79"/>
  <c r="E79" i="175"/>
  <c r="F79"/>
  <c r="G79"/>
  <c r="H79"/>
  <c r="I79"/>
  <c r="E79" i="176"/>
  <c r="F79"/>
  <c r="G79"/>
  <c r="H79"/>
  <c r="I79"/>
  <c r="E79" i="177"/>
  <c r="F79"/>
  <c r="G79"/>
  <c r="H79"/>
  <c r="I79"/>
  <c r="E79" i="234"/>
  <c r="F79"/>
  <c r="G79"/>
  <c r="H79"/>
  <c r="I79"/>
  <c r="E79" i="235"/>
  <c r="F79"/>
  <c r="G79"/>
  <c r="H79"/>
  <c r="I79"/>
  <c r="E79" i="236"/>
  <c r="F79"/>
  <c r="G79"/>
  <c r="H79"/>
  <c r="I79"/>
  <c r="E79" i="237"/>
  <c r="F79"/>
  <c r="G79"/>
  <c r="H79"/>
  <c r="I79"/>
  <c r="E79" i="238"/>
  <c r="F79"/>
  <c r="G79"/>
  <c r="H79"/>
  <c r="I79"/>
  <c r="E79" i="239"/>
  <c r="F79"/>
  <c r="G79"/>
  <c r="H79"/>
  <c r="I79"/>
  <c r="E79" i="240"/>
  <c r="F79"/>
  <c r="G79"/>
  <c r="H79"/>
  <c r="I79"/>
  <c r="E79" i="241"/>
  <c r="F79"/>
  <c r="G79"/>
  <c r="H79"/>
  <c r="I79"/>
  <c r="E79" i="242"/>
  <c r="F79"/>
  <c r="G79"/>
  <c r="H79"/>
  <c r="I79"/>
  <c r="E79" i="243"/>
  <c r="F79"/>
  <c r="G79"/>
  <c r="H79"/>
  <c r="I79"/>
  <c r="E79" i="244"/>
  <c r="F79"/>
  <c r="G79"/>
  <c r="H79"/>
  <c r="I79"/>
  <c r="E79" i="245"/>
  <c r="F79"/>
  <c r="G79"/>
  <c r="H79"/>
  <c r="I79"/>
  <c r="E79" i="246"/>
  <c r="F79"/>
  <c r="G79"/>
  <c r="H79"/>
  <c r="I79"/>
  <c r="E79" i="247"/>
  <c r="F79"/>
  <c r="G79"/>
  <c r="H79"/>
  <c r="I79"/>
  <c r="E79" i="248"/>
  <c r="F79"/>
  <c r="G79"/>
  <c r="H79"/>
  <c r="I79"/>
  <c r="D79" i="38"/>
  <c r="D79" i="39"/>
  <c r="D79" i="40"/>
  <c r="D79" i="163"/>
  <c r="D79" i="164"/>
  <c r="D79" i="165"/>
  <c r="D79" i="166"/>
  <c r="D79" i="167"/>
  <c r="D79" i="168"/>
  <c r="D79" i="169"/>
  <c r="D79" i="170"/>
  <c r="D79" i="171"/>
  <c r="D79" i="172"/>
  <c r="D79" i="173"/>
  <c r="D79" i="174"/>
  <c r="D79" i="175"/>
  <c r="D79" i="176"/>
  <c r="D79" i="177"/>
  <c r="D79" i="234"/>
  <c r="D79" i="235"/>
  <c r="D79" i="236"/>
  <c r="D79" i="237"/>
  <c r="D79" i="238"/>
  <c r="D79" i="239"/>
  <c r="D79" i="240"/>
  <c r="D79" i="241"/>
  <c r="D79" i="242"/>
  <c r="D79" i="243"/>
  <c r="D79" i="244"/>
  <c r="D79" i="245"/>
  <c r="D79" i="246"/>
  <c r="D79" i="247"/>
  <c r="D79" i="248"/>
  <c r="E78" i="38"/>
  <c r="F78"/>
  <c r="G78"/>
  <c r="H78"/>
  <c r="I78"/>
  <c r="E78" i="39"/>
  <c r="F78"/>
  <c r="G78"/>
  <c r="H78"/>
  <c r="I78"/>
  <c r="E78" i="40"/>
  <c r="F78"/>
  <c r="G78"/>
  <c r="H78"/>
  <c r="I78"/>
  <c r="E78" i="163"/>
  <c r="F78"/>
  <c r="G78"/>
  <c r="H78"/>
  <c r="I78"/>
  <c r="E78" i="164"/>
  <c r="F78"/>
  <c r="G78"/>
  <c r="H78"/>
  <c r="I78"/>
  <c r="E78" i="165"/>
  <c r="F78"/>
  <c r="G78"/>
  <c r="H78"/>
  <c r="I78"/>
  <c r="E78" i="166"/>
  <c r="F78"/>
  <c r="G78"/>
  <c r="H78"/>
  <c r="I78"/>
  <c r="E78" i="167"/>
  <c r="F78"/>
  <c r="G78"/>
  <c r="H78"/>
  <c r="I78"/>
  <c r="E78" i="168"/>
  <c r="F78"/>
  <c r="G78"/>
  <c r="H78"/>
  <c r="I78"/>
  <c r="E78" i="169"/>
  <c r="F78"/>
  <c r="G78"/>
  <c r="H78"/>
  <c r="I78"/>
  <c r="E78" i="170"/>
  <c r="F78"/>
  <c r="G78"/>
  <c r="H78"/>
  <c r="I78"/>
  <c r="E78" i="171"/>
  <c r="F78"/>
  <c r="G78"/>
  <c r="H78"/>
  <c r="I78"/>
  <c r="E78" i="172"/>
  <c r="F78"/>
  <c r="G78"/>
  <c r="H78"/>
  <c r="I78"/>
  <c r="E78" i="173"/>
  <c r="F78"/>
  <c r="G78"/>
  <c r="H78"/>
  <c r="I78"/>
  <c r="E78" i="174"/>
  <c r="F78"/>
  <c r="G78"/>
  <c r="H78"/>
  <c r="I78"/>
  <c r="E78" i="175"/>
  <c r="F78"/>
  <c r="G78"/>
  <c r="H78"/>
  <c r="I78"/>
  <c r="E78" i="176"/>
  <c r="F78"/>
  <c r="G78"/>
  <c r="H78"/>
  <c r="I78"/>
  <c r="E78" i="177"/>
  <c r="F78"/>
  <c r="G78"/>
  <c r="H78"/>
  <c r="I78"/>
  <c r="E78" i="234"/>
  <c r="F78"/>
  <c r="G78"/>
  <c r="H78"/>
  <c r="I78"/>
  <c r="E78" i="235"/>
  <c r="F78"/>
  <c r="G78"/>
  <c r="H78"/>
  <c r="I78"/>
  <c r="E78" i="236"/>
  <c r="F78"/>
  <c r="G78"/>
  <c r="H78"/>
  <c r="I78"/>
  <c r="E78" i="237"/>
  <c r="F78"/>
  <c r="G78"/>
  <c r="H78"/>
  <c r="I78"/>
  <c r="E78" i="238"/>
  <c r="F78"/>
  <c r="G78"/>
  <c r="H78"/>
  <c r="I78"/>
  <c r="E78" i="239"/>
  <c r="F78"/>
  <c r="G78"/>
  <c r="H78"/>
  <c r="I78"/>
  <c r="E78" i="240"/>
  <c r="F78"/>
  <c r="G78"/>
  <c r="H78"/>
  <c r="I78"/>
  <c r="E78" i="241"/>
  <c r="F78"/>
  <c r="G78"/>
  <c r="H78"/>
  <c r="I78"/>
  <c r="E78" i="242"/>
  <c r="F78"/>
  <c r="G78"/>
  <c r="H78"/>
  <c r="I78"/>
  <c r="E78" i="243"/>
  <c r="F78"/>
  <c r="G78"/>
  <c r="H78"/>
  <c r="I78"/>
  <c r="E78" i="244"/>
  <c r="F78"/>
  <c r="G78"/>
  <c r="H78"/>
  <c r="I78"/>
  <c r="E78" i="245"/>
  <c r="F78"/>
  <c r="G78"/>
  <c r="H78"/>
  <c r="I78"/>
  <c r="E78" i="246"/>
  <c r="F78"/>
  <c r="G78"/>
  <c r="H78"/>
  <c r="I78"/>
  <c r="E78" i="247"/>
  <c r="F78"/>
  <c r="G78"/>
  <c r="H78"/>
  <c r="I78"/>
  <c r="E78" i="248"/>
  <c r="F78"/>
  <c r="G78"/>
  <c r="H78"/>
  <c r="I78"/>
  <c r="D78" i="38"/>
  <c r="D78" i="39"/>
  <c r="D78" i="40"/>
  <c r="D78" i="163"/>
  <c r="D78" i="164"/>
  <c r="D78" i="165"/>
  <c r="D78" i="166"/>
  <c r="D78" i="167"/>
  <c r="D78" i="168"/>
  <c r="D78" i="169"/>
  <c r="D78" i="170"/>
  <c r="D78" i="171"/>
  <c r="D78" i="172"/>
  <c r="D78" i="173"/>
  <c r="D78" i="174"/>
  <c r="D78" i="175"/>
  <c r="D78" i="176"/>
  <c r="D78" i="177"/>
  <c r="D78" i="234"/>
  <c r="D78" i="235"/>
  <c r="D78" i="236"/>
  <c r="D78" i="237"/>
  <c r="D78" i="238"/>
  <c r="D78" i="239"/>
  <c r="D78" i="240"/>
  <c r="D78" i="241"/>
  <c r="D78" i="242"/>
  <c r="D78" i="243"/>
  <c r="D78" i="244"/>
  <c r="D78" i="245"/>
  <c r="D78" i="246"/>
  <c r="D78" i="247"/>
  <c r="D78" i="248"/>
  <c r="E73" i="38"/>
  <c r="F73"/>
  <c r="G73"/>
  <c r="H73"/>
  <c r="I73"/>
  <c r="E73" i="39"/>
  <c r="F73"/>
  <c r="G73"/>
  <c r="H73"/>
  <c r="I73"/>
  <c r="E73" i="40"/>
  <c r="F73"/>
  <c r="G73"/>
  <c r="H73"/>
  <c r="I73"/>
  <c r="E73" i="163"/>
  <c r="F73"/>
  <c r="G73"/>
  <c r="H73"/>
  <c r="I73"/>
  <c r="E73" i="164"/>
  <c r="F73"/>
  <c r="G73"/>
  <c r="H73"/>
  <c r="I73"/>
  <c r="E73" i="165"/>
  <c r="F73"/>
  <c r="G73"/>
  <c r="H73"/>
  <c r="I73"/>
  <c r="E73" i="166"/>
  <c r="F73"/>
  <c r="G73"/>
  <c r="H73"/>
  <c r="I73"/>
  <c r="E73" i="167"/>
  <c r="F73"/>
  <c r="G73"/>
  <c r="H73"/>
  <c r="I73"/>
  <c r="E73" i="168"/>
  <c r="F73"/>
  <c r="G73"/>
  <c r="H73"/>
  <c r="I73"/>
  <c r="E73" i="169"/>
  <c r="F73"/>
  <c r="G73"/>
  <c r="H73"/>
  <c r="I73"/>
  <c r="E73" i="170"/>
  <c r="F73"/>
  <c r="G73"/>
  <c r="H73"/>
  <c r="I73"/>
  <c r="E73" i="171"/>
  <c r="F73"/>
  <c r="G73"/>
  <c r="H73"/>
  <c r="I73"/>
  <c r="E73" i="172"/>
  <c r="F73"/>
  <c r="G73"/>
  <c r="H73"/>
  <c r="I73"/>
  <c r="E73" i="173"/>
  <c r="F73"/>
  <c r="G73"/>
  <c r="H73"/>
  <c r="I73"/>
  <c r="E73" i="174"/>
  <c r="F73"/>
  <c r="G73"/>
  <c r="H73"/>
  <c r="I73"/>
  <c r="E73" i="175"/>
  <c r="F73"/>
  <c r="G73"/>
  <c r="H73"/>
  <c r="I73"/>
  <c r="E73" i="176"/>
  <c r="F73"/>
  <c r="G73"/>
  <c r="H73"/>
  <c r="I73"/>
  <c r="E73" i="177"/>
  <c r="F73"/>
  <c r="G73"/>
  <c r="H73"/>
  <c r="I73"/>
  <c r="E73" i="234"/>
  <c r="F73"/>
  <c r="G73"/>
  <c r="H73"/>
  <c r="I73"/>
  <c r="E73" i="235"/>
  <c r="F73"/>
  <c r="G73"/>
  <c r="H73"/>
  <c r="I73"/>
  <c r="E73" i="236"/>
  <c r="F73"/>
  <c r="G73"/>
  <c r="H73"/>
  <c r="I73"/>
  <c r="E73" i="237"/>
  <c r="F73"/>
  <c r="G73"/>
  <c r="H73"/>
  <c r="I73"/>
  <c r="E73" i="238"/>
  <c r="F73"/>
  <c r="G73"/>
  <c r="H73"/>
  <c r="I73"/>
  <c r="E73" i="239"/>
  <c r="F73"/>
  <c r="G73"/>
  <c r="H73"/>
  <c r="I73"/>
  <c r="E73" i="240"/>
  <c r="F73"/>
  <c r="G73"/>
  <c r="H73"/>
  <c r="I73"/>
  <c r="E73" i="241"/>
  <c r="F73"/>
  <c r="G73"/>
  <c r="H73"/>
  <c r="I73"/>
  <c r="E73" i="242"/>
  <c r="F73"/>
  <c r="G73"/>
  <c r="H73"/>
  <c r="I73"/>
  <c r="E73" i="243"/>
  <c r="F73"/>
  <c r="G73"/>
  <c r="H73"/>
  <c r="I73"/>
  <c r="E73" i="244"/>
  <c r="F73"/>
  <c r="G73"/>
  <c r="H73"/>
  <c r="I73"/>
  <c r="E73" i="245"/>
  <c r="F73"/>
  <c r="G73"/>
  <c r="H73"/>
  <c r="I73"/>
  <c r="E73" i="246"/>
  <c r="F73"/>
  <c r="G73"/>
  <c r="H73"/>
  <c r="I73"/>
  <c r="E73" i="247"/>
  <c r="F73"/>
  <c r="G73"/>
  <c r="H73"/>
  <c r="I73"/>
  <c r="E73" i="248"/>
  <c r="F73"/>
  <c r="G73"/>
  <c r="H73"/>
  <c r="I73"/>
  <c r="D73" i="38"/>
  <c r="D73" i="39"/>
  <c r="D73" i="40"/>
  <c r="D73" i="163"/>
  <c r="D73" i="164"/>
  <c r="D73" i="165"/>
  <c r="D73" i="166"/>
  <c r="D73" i="167"/>
  <c r="D73" i="168"/>
  <c r="D73" i="169"/>
  <c r="D73" i="170"/>
  <c r="D73" i="171"/>
  <c r="D73" i="172"/>
  <c r="D73" i="173"/>
  <c r="D73" i="174"/>
  <c r="D73" i="175"/>
  <c r="D73" i="176"/>
  <c r="D73" i="177"/>
  <c r="D73" i="234"/>
  <c r="D73" i="235"/>
  <c r="D73" i="236"/>
  <c r="D73" i="237"/>
  <c r="D73" i="238"/>
  <c r="D73" i="239"/>
  <c r="D73" i="240"/>
  <c r="D73" i="241"/>
  <c r="D73" i="242"/>
  <c r="D73" i="243"/>
  <c r="D73" i="244"/>
  <c r="D73" i="245"/>
  <c r="D73" i="246"/>
  <c r="D73" i="247"/>
  <c r="D73" i="248"/>
  <c r="E67" i="38"/>
  <c r="F67"/>
  <c r="G67"/>
  <c r="H67"/>
  <c r="I67"/>
  <c r="E67" i="39"/>
  <c r="F67"/>
  <c r="G67"/>
  <c r="H67"/>
  <c r="I67"/>
  <c r="E67" i="40"/>
  <c r="F67"/>
  <c r="G67"/>
  <c r="H67"/>
  <c r="I67"/>
  <c r="E67" i="163"/>
  <c r="F67"/>
  <c r="G67"/>
  <c r="H67"/>
  <c r="I67"/>
  <c r="E67" i="164"/>
  <c r="F67"/>
  <c r="G67"/>
  <c r="H67"/>
  <c r="I67"/>
  <c r="E67" i="165"/>
  <c r="F67"/>
  <c r="G67"/>
  <c r="H67"/>
  <c r="I67"/>
  <c r="E67" i="166"/>
  <c r="F67"/>
  <c r="G67"/>
  <c r="H67"/>
  <c r="I67"/>
  <c r="E67" i="167"/>
  <c r="F67"/>
  <c r="G67"/>
  <c r="H67"/>
  <c r="I67"/>
  <c r="E67" i="168"/>
  <c r="F67"/>
  <c r="G67"/>
  <c r="H67"/>
  <c r="I67"/>
  <c r="E67" i="169"/>
  <c r="F67"/>
  <c r="G67"/>
  <c r="H67"/>
  <c r="I67"/>
  <c r="E67" i="170"/>
  <c r="F67"/>
  <c r="G67"/>
  <c r="H67"/>
  <c r="I67"/>
  <c r="E67" i="171"/>
  <c r="F67"/>
  <c r="G67"/>
  <c r="H67"/>
  <c r="I67"/>
  <c r="E67" i="172"/>
  <c r="F67"/>
  <c r="G67"/>
  <c r="H67"/>
  <c r="I67"/>
  <c r="E67" i="173"/>
  <c r="F67"/>
  <c r="G67"/>
  <c r="H67"/>
  <c r="I67"/>
  <c r="E67" i="174"/>
  <c r="F67"/>
  <c r="G67"/>
  <c r="H67"/>
  <c r="I67"/>
  <c r="E67" i="175"/>
  <c r="F67"/>
  <c r="G67"/>
  <c r="H67"/>
  <c r="I67"/>
  <c r="E67" i="176"/>
  <c r="F67"/>
  <c r="G67"/>
  <c r="H67"/>
  <c r="I67"/>
  <c r="E67" i="177"/>
  <c r="F67"/>
  <c r="G67"/>
  <c r="H67"/>
  <c r="I67"/>
  <c r="E67" i="234"/>
  <c r="F67"/>
  <c r="G67"/>
  <c r="H67"/>
  <c r="I67"/>
  <c r="E67" i="235"/>
  <c r="F67"/>
  <c r="G67"/>
  <c r="H67"/>
  <c r="I67"/>
  <c r="E67" i="236"/>
  <c r="F67"/>
  <c r="G67"/>
  <c r="H67"/>
  <c r="I67"/>
  <c r="E67" i="237"/>
  <c r="F67"/>
  <c r="G67"/>
  <c r="H67"/>
  <c r="I67"/>
  <c r="E67" i="238"/>
  <c r="F67"/>
  <c r="G67"/>
  <c r="H67"/>
  <c r="I67"/>
  <c r="E67" i="239"/>
  <c r="F67"/>
  <c r="G67"/>
  <c r="H67"/>
  <c r="I67"/>
  <c r="E67" i="240"/>
  <c r="F67"/>
  <c r="G67"/>
  <c r="H67"/>
  <c r="I67"/>
  <c r="E67" i="241"/>
  <c r="F67"/>
  <c r="G67"/>
  <c r="H67"/>
  <c r="I67"/>
  <c r="E67" i="242"/>
  <c r="F67"/>
  <c r="G67"/>
  <c r="H67"/>
  <c r="I67"/>
  <c r="E67" i="243"/>
  <c r="F67"/>
  <c r="G67"/>
  <c r="H67"/>
  <c r="I67"/>
  <c r="E67" i="244"/>
  <c r="F67"/>
  <c r="G67"/>
  <c r="H67"/>
  <c r="I67"/>
  <c r="E67" i="245"/>
  <c r="F67"/>
  <c r="G67"/>
  <c r="H67"/>
  <c r="I67"/>
  <c r="E67" i="246"/>
  <c r="F67"/>
  <c r="G67"/>
  <c r="H67"/>
  <c r="I67"/>
  <c r="E67" i="247"/>
  <c r="F67"/>
  <c r="G67"/>
  <c r="H67"/>
  <c r="I67"/>
  <c r="E67" i="248"/>
  <c r="F67"/>
  <c r="G67"/>
  <c r="H67"/>
  <c r="I67"/>
  <c r="D67" i="38"/>
  <c r="D67" i="39"/>
  <c r="D67" i="40"/>
  <c r="D67" i="163"/>
  <c r="D67" i="164"/>
  <c r="D67" i="165"/>
  <c r="D67" i="166"/>
  <c r="D67" i="167"/>
  <c r="D67" i="168"/>
  <c r="D67" i="169"/>
  <c r="D67" i="170"/>
  <c r="D67" i="171"/>
  <c r="D67" i="172"/>
  <c r="D67" i="173"/>
  <c r="D67" i="174"/>
  <c r="D67" i="175"/>
  <c r="D67" i="176"/>
  <c r="D67" i="177"/>
  <c r="D67" i="234"/>
  <c r="D67" i="235"/>
  <c r="D67" i="236"/>
  <c r="D67" i="237"/>
  <c r="D67" i="238"/>
  <c r="D67" i="239"/>
  <c r="D67" i="240"/>
  <c r="D67" i="241"/>
  <c r="D67" i="242"/>
  <c r="D67" i="243"/>
  <c r="D67" i="244"/>
  <c r="D67" i="245"/>
  <c r="D67" i="246"/>
  <c r="D67" i="247"/>
  <c r="D67" i="248"/>
  <c r="E64" i="38"/>
  <c r="F64"/>
  <c r="G64"/>
  <c r="H64"/>
  <c r="I64"/>
  <c r="E64" i="39"/>
  <c r="F64"/>
  <c r="G64"/>
  <c r="H64"/>
  <c r="I64"/>
  <c r="E64" i="40"/>
  <c r="F64"/>
  <c r="G64"/>
  <c r="H64"/>
  <c r="I64"/>
  <c r="E64" i="163"/>
  <c r="F64"/>
  <c r="G64"/>
  <c r="H64"/>
  <c r="I64"/>
  <c r="E64" i="164"/>
  <c r="F64"/>
  <c r="G64"/>
  <c r="H64"/>
  <c r="I64"/>
  <c r="E64" i="165"/>
  <c r="F64"/>
  <c r="G64"/>
  <c r="H64"/>
  <c r="I64"/>
  <c r="E64" i="166"/>
  <c r="F64"/>
  <c r="G64"/>
  <c r="H64"/>
  <c r="I64"/>
  <c r="E64" i="167"/>
  <c r="F64"/>
  <c r="G64"/>
  <c r="H64"/>
  <c r="I64"/>
  <c r="E64" i="168"/>
  <c r="F64"/>
  <c r="G64"/>
  <c r="H64"/>
  <c r="I64"/>
  <c r="E64" i="169"/>
  <c r="F64"/>
  <c r="G64"/>
  <c r="H64"/>
  <c r="I64"/>
  <c r="E64" i="170"/>
  <c r="F64"/>
  <c r="G64"/>
  <c r="H64"/>
  <c r="I64"/>
  <c r="E64" i="171"/>
  <c r="F64"/>
  <c r="G64"/>
  <c r="H64"/>
  <c r="I64"/>
  <c r="E64" i="172"/>
  <c r="F64"/>
  <c r="G64"/>
  <c r="H64"/>
  <c r="I64"/>
  <c r="E64" i="173"/>
  <c r="F64"/>
  <c r="G64"/>
  <c r="H64"/>
  <c r="I64"/>
  <c r="E64" i="174"/>
  <c r="F64"/>
  <c r="G64"/>
  <c r="H64"/>
  <c r="I64"/>
  <c r="E64" i="175"/>
  <c r="F64"/>
  <c r="G64"/>
  <c r="H64"/>
  <c r="I64"/>
  <c r="E64" i="176"/>
  <c r="F64"/>
  <c r="G64"/>
  <c r="H64"/>
  <c r="I64"/>
  <c r="E64" i="177"/>
  <c r="F64"/>
  <c r="G64"/>
  <c r="H64"/>
  <c r="I64"/>
  <c r="E64" i="234"/>
  <c r="F64"/>
  <c r="G64"/>
  <c r="H64"/>
  <c r="I64"/>
  <c r="E64" i="235"/>
  <c r="F64"/>
  <c r="G64"/>
  <c r="H64"/>
  <c r="I64"/>
  <c r="E64" i="236"/>
  <c r="F64"/>
  <c r="G64"/>
  <c r="H64"/>
  <c r="I64"/>
  <c r="E64" i="237"/>
  <c r="F64"/>
  <c r="G64"/>
  <c r="H64"/>
  <c r="I64"/>
  <c r="E64" i="238"/>
  <c r="F64"/>
  <c r="G64"/>
  <c r="H64"/>
  <c r="I64"/>
  <c r="E64" i="239"/>
  <c r="F64"/>
  <c r="G64"/>
  <c r="H64"/>
  <c r="I64"/>
  <c r="E64" i="240"/>
  <c r="F64"/>
  <c r="G64"/>
  <c r="H64"/>
  <c r="I64"/>
  <c r="E64" i="241"/>
  <c r="F64"/>
  <c r="G64"/>
  <c r="H64"/>
  <c r="I64"/>
  <c r="E64" i="242"/>
  <c r="F64"/>
  <c r="G64"/>
  <c r="H64"/>
  <c r="I64"/>
  <c r="E64" i="243"/>
  <c r="F64"/>
  <c r="G64"/>
  <c r="H64"/>
  <c r="I64"/>
  <c r="E64" i="244"/>
  <c r="F64"/>
  <c r="G64"/>
  <c r="H64"/>
  <c r="I64"/>
  <c r="E64" i="245"/>
  <c r="F64"/>
  <c r="G64"/>
  <c r="H64"/>
  <c r="I64"/>
  <c r="E64" i="246"/>
  <c r="F64"/>
  <c r="G64"/>
  <c r="H64"/>
  <c r="I64"/>
  <c r="E64" i="247"/>
  <c r="F64"/>
  <c r="G64"/>
  <c r="H64"/>
  <c r="I64"/>
  <c r="E64" i="248"/>
  <c r="F64"/>
  <c r="G64"/>
  <c r="H64"/>
  <c r="I64"/>
  <c r="D64" i="38"/>
  <c r="D64" i="39"/>
  <c r="D64" i="40"/>
  <c r="D64" i="163"/>
  <c r="D64" i="164"/>
  <c r="D64" i="165"/>
  <c r="D64" i="166"/>
  <c r="D64" i="167"/>
  <c r="D64" i="168"/>
  <c r="D64" i="169"/>
  <c r="D64" i="170"/>
  <c r="D64" i="171"/>
  <c r="D64" i="172"/>
  <c r="D64" i="173"/>
  <c r="D64" i="174"/>
  <c r="D64" i="175"/>
  <c r="D64" i="176"/>
  <c r="D64" i="177"/>
  <c r="D64" i="234"/>
  <c r="D64" i="235"/>
  <c r="D64" i="236"/>
  <c r="D64" i="237"/>
  <c r="D64" i="238"/>
  <c r="D64" i="239"/>
  <c r="D64" i="240"/>
  <c r="D64" i="241"/>
  <c r="D64" i="242"/>
  <c r="D64" i="243"/>
  <c r="D64" i="244"/>
  <c r="D64" i="245"/>
  <c r="D64" i="246"/>
  <c r="D64" i="247"/>
  <c r="D64" i="248"/>
  <c r="E61" i="38"/>
  <c r="F61"/>
  <c r="G61"/>
  <c r="H61"/>
  <c r="I61"/>
  <c r="E61" i="39"/>
  <c r="F61"/>
  <c r="G61"/>
  <c r="H61"/>
  <c r="I61"/>
  <c r="E61" i="40"/>
  <c r="F61"/>
  <c r="G61"/>
  <c r="H61"/>
  <c r="I61"/>
  <c r="E61" i="163"/>
  <c r="F61"/>
  <c r="G61"/>
  <c r="H61"/>
  <c r="I61"/>
  <c r="E61" i="164"/>
  <c r="F61"/>
  <c r="G61"/>
  <c r="H61"/>
  <c r="I61"/>
  <c r="E61" i="165"/>
  <c r="F61"/>
  <c r="G61"/>
  <c r="H61"/>
  <c r="I61"/>
  <c r="E61" i="166"/>
  <c r="F61"/>
  <c r="G61"/>
  <c r="H61"/>
  <c r="I61"/>
  <c r="E61" i="167"/>
  <c r="F61"/>
  <c r="G61"/>
  <c r="H61"/>
  <c r="I61"/>
  <c r="E61" i="168"/>
  <c r="F61"/>
  <c r="G61"/>
  <c r="H61"/>
  <c r="I61"/>
  <c r="E61" i="169"/>
  <c r="F61"/>
  <c r="G61"/>
  <c r="H61"/>
  <c r="I61"/>
  <c r="E61" i="170"/>
  <c r="F61"/>
  <c r="G61"/>
  <c r="H61"/>
  <c r="I61"/>
  <c r="E61" i="171"/>
  <c r="F61"/>
  <c r="G61"/>
  <c r="H61"/>
  <c r="I61"/>
  <c r="E61" i="172"/>
  <c r="F61"/>
  <c r="G61"/>
  <c r="H61"/>
  <c r="I61"/>
  <c r="E61" i="173"/>
  <c r="F61"/>
  <c r="G61"/>
  <c r="H61"/>
  <c r="I61"/>
  <c r="E61" i="174"/>
  <c r="F61"/>
  <c r="G61"/>
  <c r="H61"/>
  <c r="I61"/>
  <c r="E61" i="175"/>
  <c r="F61"/>
  <c r="G61"/>
  <c r="H61"/>
  <c r="I61"/>
  <c r="E61" i="176"/>
  <c r="F61"/>
  <c r="G61"/>
  <c r="H61"/>
  <c r="I61"/>
  <c r="E61" i="177"/>
  <c r="F61"/>
  <c r="G61"/>
  <c r="H61"/>
  <c r="I61"/>
  <c r="E61" i="234"/>
  <c r="F61"/>
  <c r="G61"/>
  <c r="H61"/>
  <c r="I61"/>
  <c r="E61" i="235"/>
  <c r="F61"/>
  <c r="G61"/>
  <c r="H61"/>
  <c r="I61"/>
  <c r="E61" i="236"/>
  <c r="F61"/>
  <c r="G61"/>
  <c r="H61"/>
  <c r="I61"/>
  <c r="E61" i="237"/>
  <c r="F61"/>
  <c r="G61"/>
  <c r="H61"/>
  <c r="I61"/>
  <c r="E61" i="238"/>
  <c r="F61"/>
  <c r="G61"/>
  <c r="H61"/>
  <c r="I61"/>
  <c r="E61" i="239"/>
  <c r="F61"/>
  <c r="G61"/>
  <c r="H61"/>
  <c r="I61"/>
  <c r="E61" i="240"/>
  <c r="F61"/>
  <c r="G61"/>
  <c r="H61"/>
  <c r="I61"/>
  <c r="E61" i="241"/>
  <c r="F61"/>
  <c r="G61"/>
  <c r="H61"/>
  <c r="I61"/>
  <c r="E61" i="242"/>
  <c r="F61"/>
  <c r="G61"/>
  <c r="H61"/>
  <c r="I61"/>
  <c r="E61" i="243"/>
  <c r="F61"/>
  <c r="G61"/>
  <c r="H61"/>
  <c r="I61"/>
  <c r="E61" i="244"/>
  <c r="F61"/>
  <c r="G61"/>
  <c r="H61"/>
  <c r="I61"/>
  <c r="E61" i="245"/>
  <c r="F61"/>
  <c r="G61"/>
  <c r="H61"/>
  <c r="I61"/>
  <c r="E61" i="246"/>
  <c r="F61"/>
  <c r="G61"/>
  <c r="H61"/>
  <c r="I61"/>
  <c r="E61" i="247"/>
  <c r="F61"/>
  <c r="G61"/>
  <c r="H61"/>
  <c r="I61"/>
  <c r="E61" i="248"/>
  <c r="F61"/>
  <c r="G61"/>
  <c r="H61"/>
  <c r="I61"/>
  <c r="D61" i="38"/>
  <c r="D61" i="39"/>
  <c r="D61" i="40"/>
  <c r="D61" i="163"/>
  <c r="D61" i="164"/>
  <c r="D61" i="165"/>
  <c r="D61" i="166"/>
  <c r="D61" i="167"/>
  <c r="D61" i="168"/>
  <c r="D61" i="169"/>
  <c r="D61" i="170"/>
  <c r="D61" i="171"/>
  <c r="D61" i="172"/>
  <c r="D61" i="173"/>
  <c r="D61" i="174"/>
  <c r="D61" i="175"/>
  <c r="D61" i="176"/>
  <c r="D61" i="177"/>
  <c r="D61" i="234"/>
  <c r="D61" i="235"/>
  <c r="D61" i="236"/>
  <c r="D61" i="237"/>
  <c r="D61" i="238"/>
  <c r="D61" i="239"/>
  <c r="D61" i="240"/>
  <c r="D61" i="241"/>
  <c r="D61" i="242"/>
  <c r="D61" i="243"/>
  <c r="D61" i="244"/>
  <c r="D61" i="245"/>
  <c r="D61" i="246"/>
  <c r="D61" i="247"/>
  <c r="D61" i="248"/>
  <c r="E59" i="38"/>
  <c r="F59"/>
  <c r="G59"/>
  <c r="H59"/>
  <c r="I59"/>
  <c r="E59" i="39"/>
  <c r="F59"/>
  <c r="G59"/>
  <c r="H59"/>
  <c r="I59"/>
  <c r="E59" i="40"/>
  <c r="F59"/>
  <c r="G59"/>
  <c r="H59"/>
  <c r="I59"/>
  <c r="E59" i="163"/>
  <c r="F59"/>
  <c r="G59"/>
  <c r="H59"/>
  <c r="I59"/>
  <c r="E59" i="164"/>
  <c r="F59"/>
  <c r="G59"/>
  <c r="H59"/>
  <c r="I59"/>
  <c r="E59" i="165"/>
  <c r="F59"/>
  <c r="G59"/>
  <c r="H59"/>
  <c r="I59"/>
  <c r="E59" i="166"/>
  <c r="F59"/>
  <c r="G59"/>
  <c r="H59"/>
  <c r="I59"/>
  <c r="E59" i="167"/>
  <c r="F59"/>
  <c r="G59"/>
  <c r="H59"/>
  <c r="I59"/>
  <c r="E59" i="168"/>
  <c r="F59"/>
  <c r="G59"/>
  <c r="H59"/>
  <c r="I59"/>
  <c r="E59" i="169"/>
  <c r="F59"/>
  <c r="G59"/>
  <c r="H59"/>
  <c r="I59"/>
  <c r="E59" i="170"/>
  <c r="F59"/>
  <c r="G59"/>
  <c r="H59"/>
  <c r="I59"/>
  <c r="E59" i="171"/>
  <c r="F59"/>
  <c r="G59"/>
  <c r="H59"/>
  <c r="I59"/>
  <c r="E59" i="172"/>
  <c r="F59"/>
  <c r="G59"/>
  <c r="H59"/>
  <c r="I59"/>
  <c r="E59" i="173"/>
  <c r="F59"/>
  <c r="G59"/>
  <c r="H59"/>
  <c r="I59"/>
  <c r="E59" i="174"/>
  <c r="F59"/>
  <c r="G59"/>
  <c r="H59"/>
  <c r="I59"/>
  <c r="E59" i="175"/>
  <c r="F59"/>
  <c r="G59"/>
  <c r="H59"/>
  <c r="I59"/>
  <c r="E59" i="176"/>
  <c r="F59"/>
  <c r="G59"/>
  <c r="H59"/>
  <c r="I59"/>
  <c r="E59" i="177"/>
  <c r="F59"/>
  <c r="G59"/>
  <c r="H59"/>
  <c r="I59"/>
  <c r="E59" i="234"/>
  <c r="F59"/>
  <c r="G59"/>
  <c r="H59"/>
  <c r="I59"/>
  <c r="E59" i="235"/>
  <c r="F59"/>
  <c r="G59"/>
  <c r="H59"/>
  <c r="I59"/>
  <c r="E59" i="236"/>
  <c r="F59"/>
  <c r="G59"/>
  <c r="H59"/>
  <c r="I59"/>
  <c r="E59" i="237"/>
  <c r="F59"/>
  <c r="G59"/>
  <c r="H59"/>
  <c r="I59"/>
  <c r="E59" i="238"/>
  <c r="F59"/>
  <c r="G59"/>
  <c r="H59"/>
  <c r="I59"/>
  <c r="E59" i="239"/>
  <c r="F59"/>
  <c r="G59"/>
  <c r="H59"/>
  <c r="I59"/>
  <c r="E59" i="240"/>
  <c r="F59"/>
  <c r="G59"/>
  <c r="H59"/>
  <c r="I59"/>
  <c r="E59" i="241"/>
  <c r="F59"/>
  <c r="G59"/>
  <c r="H59"/>
  <c r="I59"/>
  <c r="E59" i="242"/>
  <c r="F59"/>
  <c r="G59"/>
  <c r="H59"/>
  <c r="I59"/>
  <c r="E59" i="243"/>
  <c r="F59"/>
  <c r="G59"/>
  <c r="H59"/>
  <c r="I59"/>
  <c r="E59" i="244"/>
  <c r="F59"/>
  <c r="G59"/>
  <c r="H59"/>
  <c r="I59"/>
  <c r="E59" i="245"/>
  <c r="F59"/>
  <c r="G59"/>
  <c r="H59"/>
  <c r="I59"/>
  <c r="E59" i="246"/>
  <c r="F59"/>
  <c r="G59"/>
  <c r="H59"/>
  <c r="I59"/>
  <c r="E59" i="247"/>
  <c r="F59"/>
  <c r="G59"/>
  <c r="H59"/>
  <c r="I59"/>
  <c r="E59" i="248"/>
  <c r="F59"/>
  <c r="G59"/>
  <c r="H59"/>
  <c r="I59"/>
  <c r="D59" i="38"/>
  <c r="D59" i="39"/>
  <c r="D59" i="40"/>
  <c r="D59" i="163"/>
  <c r="D59" i="164"/>
  <c r="D59" i="165"/>
  <c r="D59" i="166"/>
  <c r="D59" i="167"/>
  <c r="D59" i="168"/>
  <c r="D59" i="169"/>
  <c r="D59" i="170"/>
  <c r="D59" i="171"/>
  <c r="D59" i="172"/>
  <c r="D59" i="173"/>
  <c r="D59" i="174"/>
  <c r="D59" i="175"/>
  <c r="D59" i="176"/>
  <c r="D59" i="177"/>
  <c r="D59" i="234"/>
  <c r="D59" i="235"/>
  <c r="D59" i="236"/>
  <c r="D59" i="237"/>
  <c r="D59" i="238"/>
  <c r="D59" i="239"/>
  <c r="D59" i="240"/>
  <c r="D59" i="241"/>
  <c r="D59" i="242"/>
  <c r="D59" i="243"/>
  <c r="D59" i="244"/>
  <c r="D59" i="245"/>
  <c r="D59" i="246"/>
  <c r="D59" i="247"/>
  <c r="D59" i="248"/>
  <c r="E58" i="38"/>
  <c r="F58"/>
  <c r="G58"/>
  <c r="H58"/>
  <c r="I58"/>
  <c r="E58" i="39"/>
  <c r="F58"/>
  <c r="G58"/>
  <c r="H58"/>
  <c r="I58"/>
  <c r="E58" i="40"/>
  <c r="F58"/>
  <c r="G58"/>
  <c r="H58"/>
  <c r="I58"/>
  <c r="E58" i="163"/>
  <c r="F58"/>
  <c r="G58"/>
  <c r="H58"/>
  <c r="I58"/>
  <c r="E58" i="164"/>
  <c r="F58"/>
  <c r="G58"/>
  <c r="H58"/>
  <c r="I58"/>
  <c r="E58" i="165"/>
  <c r="F58"/>
  <c r="G58"/>
  <c r="H58"/>
  <c r="I58"/>
  <c r="E58" i="166"/>
  <c r="F58"/>
  <c r="G58"/>
  <c r="H58"/>
  <c r="I58"/>
  <c r="E58" i="167"/>
  <c r="F58"/>
  <c r="G58"/>
  <c r="H58"/>
  <c r="I58"/>
  <c r="E58" i="168"/>
  <c r="F58"/>
  <c r="G58"/>
  <c r="H58"/>
  <c r="I58"/>
  <c r="E58" i="169"/>
  <c r="F58"/>
  <c r="G58"/>
  <c r="H58"/>
  <c r="I58"/>
  <c r="E58" i="170"/>
  <c r="F58"/>
  <c r="G58"/>
  <c r="H58"/>
  <c r="I58"/>
  <c r="E58" i="171"/>
  <c r="F58"/>
  <c r="G58"/>
  <c r="H58"/>
  <c r="I58"/>
  <c r="E58" i="172"/>
  <c r="F58"/>
  <c r="G58"/>
  <c r="H58"/>
  <c r="I58"/>
  <c r="E58" i="173"/>
  <c r="F58"/>
  <c r="G58"/>
  <c r="H58"/>
  <c r="I58"/>
  <c r="E58" i="174"/>
  <c r="F58"/>
  <c r="G58"/>
  <c r="H58"/>
  <c r="I58"/>
  <c r="E58" i="175"/>
  <c r="F58"/>
  <c r="G58"/>
  <c r="H58"/>
  <c r="I58"/>
  <c r="E58" i="176"/>
  <c r="F58"/>
  <c r="G58"/>
  <c r="H58"/>
  <c r="I58"/>
  <c r="E58" i="177"/>
  <c r="F58"/>
  <c r="G58"/>
  <c r="H58"/>
  <c r="I58"/>
  <c r="E58" i="234"/>
  <c r="F58"/>
  <c r="G58"/>
  <c r="H58"/>
  <c r="I58"/>
  <c r="E58" i="235"/>
  <c r="F58"/>
  <c r="G58"/>
  <c r="H58"/>
  <c r="I58"/>
  <c r="E58" i="236"/>
  <c r="F58"/>
  <c r="G58"/>
  <c r="H58"/>
  <c r="I58"/>
  <c r="E58" i="237"/>
  <c r="F58"/>
  <c r="G58"/>
  <c r="H58"/>
  <c r="I58"/>
  <c r="E58" i="238"/>
  <c r="F58"/>
  <c r="G58"/>
  <c r="H58"/>
  <c r="I58"/>
  <c r="E58" i="239"/>
  <c r="F58"/>
  <c r="G58"/>
  <c r="H58"/>
  <c r="I58"/>
  <c r="E58" i="240"/>
  <c r="F58"/>
  <c r="G58"/>
  <c r="H58"/>
  <c r="I58"/>
  <c r="E58" i="241"/>
  <c r="F58"/>
  <c r="G58"/>
  <c r="H58"/>
  <c r="I58"/>
  <c r="E58" i="242"/>
  <c r="F58"/>
  <c r="G58"/>
  <c r="H58"/>
  <c r="I58"/>
  <c r="E58" i="243"/>
  <c r="F58"/>
  <c r="G58"/>
  <c r="H58"/>
  <c r="I58"/>
  <c r="E58" i="244"/>
  <c r="F58"/>
  <c r="G58"/>
  <c r="H58"/>
  <c r="I58"/>
  <c r="E58" i="245"/>
  <c r="F58"/>
  <c r="G58"/>
  <c r="H58"/>
  <c r="I58"/>
  <c r="E58" i="246"/>
  <c r="F58"/>
  <c r="G58"/>
  <c r="H58"/>
  <c r="I58"/>
  <c r="E58" i="247"/>
  <c r="F58"/>
  <c r="G58"/>
  <c r="H58"/>
  <c r="I58"/>
  <c r="E58" i="248"/>
  <c r="F58"/>
  <c r="G58"/>
  <c r="H58"/>
  <c r="I58"/>
  <c r="D58" i="38"/>
  <c r="D58" i="39"/>
  <c r="D58" i="40"/>
  <c r="D58" i="163"/>
  <c r="D58" i="164"/>
  <c r="D58" i="165"/>
  <c r="D58" i="166"/>
  <c r="D58" i="167"/>
  <c r="D58" i="168"/>
  <c r="D58" i="169"/>
  <c r="D58" i="170"/>
  <c r="D58" i="171"/>
  <c r="D58" i="172"/>
  <c r="D58" i="173"/>
  <c r="D58" i="174"/>
  <c r="D58" i="175"/>
  <c r="D58" i="176"/>
  <c r="D58" i="177"/>
  <c r="D58" i="234"/>
  <c r="D58" i="235"/>
  <c r="D58" i="236"/>
  <c r="D58" i="237"/>
  <c r="D58" i="238"/>
  <c r="D58" i="239"/>
  <c r="D58" i="240"/>
  <c r="D58" i="241"/>
  <c r="D58" i="242"/>
  <c r="D58" i="243"/>
  <c r="D58" i="244"/>
  <c r="D58" i="245"/>
  <c r="D58" i="246"/>
  <c r="D58" i="247"/>
  <c r="D58" i="248"/>
  <c r="E53" i="38"/>
  <c r="F53"/>
  <c r="G53"/>
  <c r="H53"/>
  <c r="I53"/>
  <c r="E53" i="39"/>
  <c r="F53"/>
  <c r="G53"/>
  <c r="H53"/>
  <c r="I53"/>
  <c r="E53" i="40"/>
  <c r="F53"/>
  <c r="G53"/>
  <c r="H53"/>
  <c r="I53"/>
  <c r="E53" i="163"/>
  <c r="F53"/>
  <c r="G53"/>
  <c r="H53"/>
  <c r="I53"/>
  <c r="E53" i="164"/>
  <c r="F53"/>
  <c r="G53"/>
  <c r="H53"/>
  <c r="I53"/>
  <c r="E53" i="165"/>
  <c r="F53"/>
  <c r="G53"/>
  <c r="H53"/>
  <c r="I53"/>
  <c r="E53" i="166"/>
  <c r="F53"/>
  <c r="G53"/>
  <c r="H53"/>
  <c r="I53"/>
  <c r="E53" i="167"/>
  <c r="F53"/>
  <c r="G53"/>
  <c r="H53"/>
  <c r="I53"/>
  <c r="E53" i="168"/>
  <c r="F53"/>
  <c r="G53"/>
  <c r="H53"/>
  <c r="I53"/>
  <c r="E53" i="169"/>
  <c r="F53"/>
  <c r="G53"/>
  <c r="H53"/>
  <c r="I53"/>
  <c r="E53" i="170"/>
  <c r="F53"/>
  <c r="G53"/>
  <c r="H53"/>
  <c r="I53"/>
  <c r="E53" i="171"/>
  <c r="F53"/>
  <c r="G53"/>
  <c r="H53"/>
  <c r="I53"/>
  <c r="E53" i="172"/>
  <c r="F53"/>
  <c r="G53"/>
  <c r="H53"/>
  <c r="I53"/>
  <c r="E53" i="173"/>
  <c r="F53"/>
  <c r="G53"/>
  <c r="H53"/>
  <c r="I53"/>
  <c r="E53" i="174"/>
  <c r="F53"/>
  <c r="G53"/>
  <c r="H53"/>
  <c r="I53"/>
  <c r="E53" i="175"/>
  <c r="F53"/>
  <c r="G53"/>
  <c r="H53"/>
  <c r="I53"/>
  <c r="E53" i="176"/>
  <c r="F53"/>
  <c r="G53"/>
  <c r="H53"/>
  <c r="I53"/>
  <c r="E53" i="177"/>
  <c r="F53"/>
  <c r="G53"/>
  <c r="H53"/>
  <c r="I53"/>
  <c r="E53" i="234"/>
  <c r="F53"/>
  <c r="G53"/>
  <c r="H53"/>
  <c r="I53"/>
  <c r="E53" i="235"/>
  <c r="F53"/>
  <c r="G53"/>
  <c r="H53"/>
  <c r="I53"/>
  <c r="E53" i="236"/>
  <c r="F53"/>
  <c r="G53"/>
  <c r="H53"/>
  <c r="I53"/>
  <c r="E53" i="237"/>
  <c r="F53"/>
  <c r="G53"/>
  <c r="H53"/>
  <c r="I53"/>
  <c r="E53" i="238"/>
  <c r="F53"/>
  <c r="G53"/>
  <c r="H53"/>
  <c r="I53"/>
  <c r="E53" i="239"/>
  <c r="F53"/>
  <c r="G53"/>
  <c r="H53"/>
  <c r="I53"/>
  <c r="E53" i="240"/>
  <c r="F53"/>
  <c r="G53"/>
  <c r="H53"/>
  <c r="I53"/>
  <c r="E53" i="241"/>
  <c r="F53"/>
  <c r="G53"/>
  <c r="H53"/>
  <c r="I53"/>
  <c r="E53" i="242"/>
  <c r="F53"/>
  <c r="G53"/>
  <c r="H53"/>
  <c r="I53"/>
  <c r="E53" i="243"/>
  <c r="F53"/>
  <c r="G53"/>
  <c r="H53"/>
  <c r="I53"/>
  <c r="E53" i="244"/>
  <c r="F53"/>
  <c r="G53"/>
  <c r="H53"/>
  <c r="I53"/>
  <c r="E53" i="245"/>
  <c r="F53"/>
  <c r="G53"/>
  <c r="H53"/>
  <c r="I53"/>
  <c r="E53" i="246"/>
  <c r="F53"/>
  <c r="G53"/>
  <c r="H53"/>
  <c r="I53"/>
  <c r="E53" i="247"/>
  <c r="F53"/>
  <c r="G53"/>
  <c r="H53"/>
  <c r="I53"/>
  <c r="E53" i="248"/>
  <c r="F53"/>
  <c r="G53"/>
  <c r="H53"/>
  <c r="I53"/>
  <c r="D53" i="38"/>
  <c r="D53" i="39"/>
  <c r="D53" i="40"/>
  <c r="D53" i="163"/>
  <c r="D53" i="164"/>
  <c r="D53" i="165"/>
  <c r="D53" i="166"/>
  <c r="D53" i="167"/>
  <c r="D53" i="168"/>
  <c r="D53" i="169"/>
  <c r="D53" i="170"/>
  <c r="D53" i="171"/>
  <c r="D53" i="172"/>
  <c r="D53" i="173"/>
  <c r="D53" i="174"/>
  <c r="D53" i="175"/>
  <c r="D53" i="176"/>
  <c r="D53" i="177"/>
  <c r="D53" i="234"/>
  <c r="D53" i="235"/>
  <c r="D53" i="236"/>
  <c r="D53" i="237"/>
  <c r="D53" i="238"/>
  <c r="D53" i="239"/>
  <c r="D53" i="240"/>
  <c r="D53" i="241"/>
  <c r="D53" i="242"/>
  <c r="D53" i="243"/>
  <c r="D53" i="244"/>
  <c r="D53" i="245"/>
  <c r="D53" i="246"/>
  <c r="D53" i="247"/>
  <c r="D53" i="248"/>
  <c r="E49" i="38"/>
  <c r="F49"/>
  <c r="G49"/>
  <c r="H49"/>
  <c r="I49"/>
  <c r="E49" i="39"/>
  <c r="F49"/>
  <c r="G49"/>
  <c r="H49"/>
  <c r="I49"/>
  <c r="E49" i="40"/>
  <c r="F49"/>
  <c r="G49"/>
  <c r="H49"/>
  <c r="I49"/>
  <c r="E49" i="163"/>
  <c r="F49"/>
  <c r="G49"/>
  <c r="H49"/>
  <c r="I49"/>
  <c r="E49" i="164"/>
  <c r="F49"/>
  <c r="G49"/>
  <c r="H49"/>
  <c r="I49"/>
  <c r="E49" i="165"/>
  <c r="F49"/>
  <c r="G49"/>
  <c r="H49"/>
  <c r="I49"/>
  <c r="E49" i="166"/>
  <c r="F49"/>
  <c r="G49"/>
  <c r="H49"/>
  <c r="I49"/>
  <c r="E49" i="167"/>
  <c r="F49"/>
  <c r="G49"/>
  <c r="H49"/>
  <c r="I49"/>
  <c r="E49" i="168"/>
  <c r="F49"/>
  <c r="G49"/>
  <c r="H49"/>
  <c r="I49"/>
  <c r="E49" i="169"/>
  <c r="F49"/>
  <c r="G49"/>
  <c r="H49"/>
  <c r="I49"/>
  <c r="E49" i="170"/>
  <c r="F49"/>
  <c r="G49"/>
  <c r="H49"/>
  <c r="I49"/>
  <c r="E49" i="171"/>
  <c r="F49"/>
  <c r="G49"/>
  <c r="H49"/>
  <c r="I49"/>
  <c r="E49" i="172"/>
  <c r="F49"/>
  <c r="G49"/>
  <c r="H49"/>
  <c r="I49"/>
  <c r="E49" i="173"/>
  <c r="F49"/>
  <c r="G49"/>
  <c r="H49"/>
  <c r="I49"/>
  <c r="E49" i="174"/>
  <c r="F49"/>
  <c r="G49"/>
  <c r="H49"/>
  <c r="I49"/>
  <c r="E49" i="175"/>
  <c r="F49"/>
  <c r="G49"/>
  <c r="H49"/>
  <c r="I49"/>
  <c r="E49" i="176"/>
  <c r="F49"/>
  <c r="G49"/>
  <c r="H49"/>
  <c r="I49"/>
  <c r="E49" i="177"/>
  <c r="F49"/>
  <c r="G49"/>
  <c r="H49"/>
  <c r="I49"/>
  <c r="E49" i="234"/>
  <c r="F49"/>
  <c r="G49"/>
  <c r="H49"/>
  <c r="I49"/>
  <c r="E49" i="235"/>
  <c r="F49"/>
  <c r="G49"/>
  <c r="H49"/>
  <c r="I49"/>
  <c r="E49" i="236"/>
  <c r="F49"/>
  <c r="G49"/>
  <c r="H49"/>
  <c r="I49"/>
  <c r="E49" i="237"/>
  <c r="F49"/>
  <c r="G49"/>
  <c r="H49"/>
  <c r="I49"/>
  <c r="E49" i="238"/>
  <c r="F49"/>
  <c r="G49"/>
  <c r="H49"/>
  <c r="I49"/>
  <c r="E49" i="239"/>
  <c r="F49"/>
  <c r="G49"/>
  <c r="H49"/>
  <c r="I49"/>
  <c r="E49" i="240"/>
  <c r="F49"/>
  <c r="G49"/>
  <c r="H49"/>
  <c r="I49"/>
  <c r="E49" i="241"/>
  <c r="F49"/>
  <c r="G49"/>
  <c r="H49"/>
  <c r="I49"/>
  <c r="E49" i="242"/>
  <c r="F49"/>
  <c r="G49"/>
  <c r="H49"/>
  <c r="I49"/>
  <c r="E49" i="243"/>
  <c r="F49"/>
  <c r="G49"/>
  <c r="H49"/>
  <c r="I49"/>
  <c r="E49" i="244"/>
  <c r="F49"/>
  <c r="G49"/>
  <c r="H49"/>
  <c r="I49"/>
  <c r="E49" i="245"/>
  <c r="F49"/>
  <c r="G49"/>
  <c r="H49"/>
  <c r="I49"/>
  <c r="E49" i="246"/>
  <c r="F49"/>
  <c r="G49"/>
  <c r="H49"/>
  <c r="I49"/>
  <c r="E49" i="247"/>
  <c r="F49"/>
  <c r="G49"/>
  <c r="H49"/>
  <c r="I49"/>
  <c r="E49" i="248"/>
  <c r="F49"/>
  <c r="G49"/>
  <c r="H49"/>
  <c r="I49"/>
  <c r="D49" i="38"/>
  <c r="D49" i="39"/>
  <c r="D49" i="40"/>
  <c r="D49" i="163"/>
  <c r="D49" i="164"/>
  <c r="D49" i="165"/>
  <c r="D49" i="166"/>
  <c r="D49" i="167"/>
  <c r="D49" i="168"/>
  <c r="D49" i="169"/>
  <c r="D49" i="170"/>
  <c r="D49" i="171"/>
  <c r="D49" i="172"/>
  <c r="D49" i="173"/>
  <c r="D49" i="174"/>
  <c r="D49" i="175"/>
  <c r="D49" i="176"/>
  <c r="D49" i="177"/>
  <c r="D49" i="234"/>
  <c r="D49" i="235"/>
  <c r="D49" i="236"/>
  <c r="D49" i="237"/>
  <c r="D49" i="238"/>
  <c r="D49" i="239"/>
  <c r="D49" i="240"/>
  <c r="D49" i="241"/>
  <c r="D49" i="242"/>
  <c r="D49" i="243"/>
  <c r="D49" i="244"/>
  <c r="D49" i="245"/>
  <c r="D49" i="246"/>
  <c r="D49" i="247"/>
  <c r="D49" i="248"/>
  <c r="E46" i="38"/>
  <c r="F46"/>
  <c r="G46"/>
  <c r="H46"/>
  <c r="I46"/>
  <c r="E46" i="39"/>
  <c r="F46"/>
  <c r="G46"/>
  <c r="H46"/>
  <c r="I46"/>
  <c r="E46" i="40"/>
  <c r="F46"/>
  <c r="G46"/>
  <c r="H46"/>
  <c r="I46"/>
  <c r="E46" i="163"/>
  <c r="F46"/>
  <c r="G46"/>
  <c r="H46"/>
  <c r="I46"/>
  <c r="E46" i="164"/>
  <c r="F46"/>
  <c r="G46"/>
  <c r="H46"/>
  <c r="I46"/>
  <c r="E46" i="165"/>
  <c r="F46"/>
  <c r="G46"/>
  <c r="H46"/>
  <c r="I46"/>
  <c r="E46" i="166"/>
  <c r="F46"/>
  <c r="G46"/>
  <c r="H46"/>
  <c r="I46"/>
  <c r="E46" i="167"/>
  <c r="F46"/>
  <c r="G46"/>
  <c r="H46"/>
  <c r="I46"/>
  <c r="E46" i="168"/>
  <c r="F46"/>
  <c r="G46"/>
  <c r="H46"/>
  <c r="I46"/>
  <c r="E46" i="169"/>
  <c r="F46"/>
  <c r="G46"/>
  <c r="H46"/>
  <c r="I46"/>
  <c r="E46" i="170"/>
  <c r="F46"/>
  <c r="G46"/>
  <c r="H46"/>
  <c r="I46"/>
  <c r="E46" i="171"/>
  <c r="F46"/>
  <c r="G46"/>
  <c r="H46"/>
  <c r="I46"/>
  <c r="E46" i="172"/>
  <c r="F46"/>
  <c r="G46"/>
  <c r="H46"/>
  <c r="I46"/>
  <c r="E46" i="173"/>
  <c r="F46"/>
  <c r="G46"/>
  <c r="H46"/>
  <c r="I46"/>
  <c r="E46" i="174"/>
  <c r="F46"/>
  <c r="G46"/>
  <c r="H46"/>
  <c r="I46"/>
  <c r="E46" i="175"/>
  <c r="F46"/>
  <c r="G46"/>
  <c r="H46"/>
  <c r="I46"/>
  <c r="E46" i="176"/>
  <c r="F46"/>
  <c r="G46"/>
  <c r="H46"/>
  <c r="I46"/>
  <c r="E46" i="177"/>
  <c r="F46"/>
  <c r="G46"/>
  <c r="H46"/>
  <c r="I46"/>
  <c r="E46" i="234"/>
  <c r="F46"/>
  <c r="G46"/>
  <c r="H46"/>
  <c r="I46"/>
  <c r="E46" i="235"/>
  <c r="F46"/>
  <c r="G46"/>
  <c r="H46"/>
  <c r="I46"/>
  <c r="E46" i="236"/>
  <c r="F46"/>
  <c r="G46"/>
  <c r="H46"/>
  <c r="I46"/>
  <c r="E46" i="237"/>
  <c r="F46"/>
  <c r="G46"/>
  <c r="H46"/>
  <c r="I46"/>
  <c r="E46" i="238"/>
  <c r="F46"/>
  <c r="G46"/>
  <c r="H46"/>
  <c r="I46"/>
  <c r="E46" i="239"/>
  <c r="F46"/>
  <c r="G46"/>
  <c r="H46"/>
  <c r="I46"/>
  <c r="E46" i="240"/>
  <c r="F46"/>
  <c r="G46"/>
  <c r="H46"/>
  <c r="I46"/>
  <c r="E46" i="241"/>
  <c r="F46"/>
  <c r="G46"/>
  <c r="H46"/>
  <c r="I46"/>
  <c r="E46" i="242"/>
  <c r="F46"/>
  <c r="G46"/>
  <c r="H46"/>
  <c r="I46"/>
  <c r="E46" i="243"/>
  <c r="F46"/>
  <c r="G46"/>
  <c r="H46"/>
  <c r="I46"/>
  <c r="E46" i="244"/>
  <c r="F46"/>
  <c r="G46"/>
  <c r="H46"/>
  <c r="I46"/>
  <c r="E46" i="245"/>
  <c r="F46"/>
  <c r="G46"/>
  <c r="H46"/>
  <c r="I46"/>
  <c r="E46" i="246"/>
  <c r="F46"/>
  <c r="G46"/>
  <c r="H46"/>
  <c r="I46"/>
  <c r="E46" i="247"/>
  <c r="F46"/>
  <c r="G46"/>
  <c r="H46"/>
  <c r="I46"/>
  <c r="E46" i="248"/>
  <c r="F46"/>
  <c r="G46"/>
  <c r="H46"/>
  <c r="I46"/>
  <c r="D46" i="38"/>
  <c r="D46" i="39"/>
  <c r="D46" i="40"/>
  <c r="D46" i="163"/>
  <c r="D46" i="164"/>
  <c r="D46" i="165"/>
  <c r="D46" i="166"/>
  <c r="D46" i="167"/>
  <c r="D46" i="168"/>
  <c r="D46" i="169"/>
  <c r="D46" i="170"/>
  <c r="D46" i="171"/>
  <c r="D46" i="172"/>
  <c r="D46" i="173"/>
  <c r="D46" i="174"/>
  <c r="D46" i="175"/>
  <c r="D46" i="176"/>
  <c r="D46" i="177"/>
  <c r="D46" i="234"/>
  <c r="D46" i="235"/>
  <c r="D46" i="236"/>
  <c r="D46" i="237"/>
  <c r="D46" i="238"/>
  <c r="D46" i="239"/>
  <c r="D46" i="240"/>
  <c r="D46" i="241"/>
  <c r="D46" i="242"/>
  <c r="D46" i="243"/>
  <c r="D46" i="244"/>
  <c r="D46" i="245"/>
  <c r="D46" i="246"/>
  <c r="D46" i="247"/>
  <c r="D46" i="248"/>
  <c r="F43" i="38"/>
  <c r="G43"/>
  <c r="H43"/>
  <c r="I43"/>
  <c r="F43" i="39"/>
  <c r="G43"/>
  <c r="H43"/>
  <c r="I43"/>
  <c r="F43" i="40"/>
  <c r="G43"/>
  <c r="H43"/>
  <c r="I43"/>
  <c r="F43" i="163"/>
  <c r="G43"/>
  <c r="H43"/>
  <c r="I43"/>
  <c r="F43" i="164"/>
  <c r="G43"/>
  <c r="H43"/>
  <c r="I43"/>
  <c r="F43" i="165"/>
  <c r="G43"/>
  <c r="H43"/>
  <c r="I43"/>
  <c r="F43" i="166"/>
  <c r="G43"/>
  <c r="H43"/>
  <c r="I43"/>
  <c r="F43" i="167"/>
  <c r="G43"/>
  <c r="H43"/>
  <c r="I43"/>
  <c r="F43" i="168"/>
  <c r="G43"/>
  <c r="H43"/>
  <c r="I43"/>
  <c r="F43" i="169"/>
  <c r="G43"/>
  <c r="H43"/>
  <c r="I43"/>
  <c r="F43" i="170"/>
  <c r="G43"/>
  <c r="H43"/>
  <c r="I43"/>
  <c r="F43" i="171"/>
  <c r="G43"/>
  <c r="H43"/>
  <c r="I43"/>
  <c r="F43" i="172"/>
  <c r="G43"/>
  <c r="H43"/>
  <c r="I43"/>
  <c r="F43" i="173"/>
  <c r="G43"/>
  <c r="H43"/>
  <c r="I43"/>
  <c r="F43" i="174"/>
  <c r="G43"/>
  <c r="H43"/>
  <c r="I43"/>
  <c r="F43" i="175"/>
  <c r="G43"/>
  <c r="H43"/>
  <c r="I43"/>
  <c r="F43" i="176"/>
  <c r="G43"/>
  <c r="H43"/>
  <c r="I43"/>
  <c r="F43" i="177"/>
  <c r="G43"/>
  <c r="H43"/>
  <c r="I43"/>
  <c r="F43" i="234"/>
  <c r="G43"/>
  <c r="H43"/>
  <c r="I43"/>
  <c r="F43" i="235"/>
  <c r="G43"/>
  <c r="H43"/>
  <c r="I43"/>
  <c r="F43" i="236"/>
  <c r="G43"/>
  <c r="H43"/>
  <c r="I43"/>
  <c r="F43" i="237"/>
  <c r="G43"/>
  <c r="H43"/>
  <c r="I43"/>
  <c r="F43" i="238"/>
  <c r="G43"/>
  <c r="H43"/>
  <c r="I43"/>
  <c r="F43" i="239"/>
  <c r="G43"/>
  <c r="H43"/>
  <c r="I43"/>
  <c r="F43" i="240"/>
  <c r="G43"/>
  <c r="H43"/>
  <c r="I43"/>
  <c r="F43" i="241"/>
  <c r="G43"/>
  <c r="H43"/>
  <c r="I43"/>
  <c r="F43" i="242"/>
  <c r="G43"/>
  <c r="H43"/>
  <c r="I43"/>
  <c r="F43" i="243"/>
  <c r="G43"/>
  <c r="H43"/>
  <c r="I43"/>
  <c r="F43" i="244"/>
  <c r="G43"/>
  <c r="H43"/>
  <c r="I43"/>
  <c r="F43" i="245"/>
  <c r="G43"/>
  <c r="H43"/>
  <c r="I43"/>
  <c r="F43" i="246"/>
  <c r="G43"/>
  <c r="H43"/>
  <c r="I43"/>
  <c r="F43" i="247"/>
  <c r="G43"/>
  <c r="H43"/>
  <c r="I43"/>
  <c r="F43" i="248"/>
  <c r="G43"/>
  <c r="H43"/>
  <c r="I43"/>
  <c r="D43" i="38"/>
  <c r="D43" i="39"/>
  <c r="D43" i="40"/>
  <c r="D43" i="163"/>
  <c r="D43" i="164"/>
  <c r="D43" i="165"/>
  <c r="D43" i="166"/>
  <c r="D43" i="167"/>
  <c r="D43" i="168"/>
  <c r="D43" i="169"/>
  <c r="D43" i="170"/>
  <c r="D43" i="171"/>
  <c r="D43" i="172"/>
  <c r="D43" i="173"/>
  <c r="D43" i="174"/>
  <c r="D43" i="175"/>
  <c r="D43" i="176"/>
  <c r="D43" i="177"/>
  <c r="D43" i="234"/>
  <c r="D43" i="235"/>
  <c r="D43" i="236"/>
  <c r="D43" i="237"/>
  <c r="D43" i="238"/>
  <c r="D43" i="239"/>
  <c r="D43" i="240"/>
  <c r="D43" i="241"/>
  <c r="D43" i="242"/>
  <c r="D43" i="243"/>
  <c r="D43" i="244"/>
  <c r="D43" i="245"/>
  <c r="D43" i="246"/>
  <c r="D43" i="247"/>
  <c r="D43" i="248"/>
  <c r="F37" i="38"/>
  <c r="G37"/>
  <c r="H37"/>
  <c r="I37"/>
  <c r="F37" i="39"/>
  <c r="G37"/>
  <c r="H37"/>
  <c r="I37"/>
  <c r="F37" i="40"/>
  <c r="G37"/>
  <c r="H37"/>
  <c r="I37"/>
  <c r="F37" i="163"/>
  <c r="G37"/>
  <c r="H37"/>
  <c r="I37"/>
  <c r="F37" i="164"/>
  <c r="G37"/>
  <c r="H37"/>
  <c r="I37"/>
  <c r="F37" i="165"/>
  <c r="G37"/>
  <c r="H37"/>
  <c r="I37"/>
  <c r="F37" i="166"/>
  <c r="G37"/>
  <c r="H37"/>
  <c r="I37"/>
  <c r="F37" i="167"/>
  <c r="G37"/>
  <c r="H37"/>
  <c r="I37"/>
  <c r="F37" i="168"/>
  <c r="G37"/>
  <c r="H37"/>
  <c r="I37"/>
  <c r="F37" i="169"/>
  <c r="G37"/>
  <c r="H37"/>
  <c r="I37"/>
  <c r="F37" i="170"/>
  <c r="G37"/>
  <c r="H37"/>
  <c r="I37"/>
  <c r="F37" i="171"/>
  <c r="G37"/>
  <c r="H37"/>
  <c r="I37"/>
  <c r="F37" i="172"/>
  <c r="G37"/>
  <c r="H37"/>
  <c r="I37"/>
  <c r="F37" i="173"/>
  <c r="G37"/>
  <c r="H37"/>
  <c r="I37"/>
  <c r="F37" i="174"/>
  <c r="G37"/>
  <c r="H37"/>
  <c r="I37"/>
  <c r="F37" i="175"/>
  <c r="G37"/>
  <c r="H37"/>
  <c r="I37"/>
  <c r="F37" i="176"/>
  <c r="G37"/>
  <c r="H37"/>
  <c r="I37"/>
  <c r="F37" i="177"/>
  <c r="G37"/>
  <c r="H37"/>
  <c r="I37"/>
  <c r="F37" i="234"/>
  <c r="G37"/>
  <c r="H37"/>
  <c r="I37"/>
  <c r="F37" i="235"/>
  <c r="G37"/>
  <c r="H37"/>
  <c r="I37"/>
  <c r="F37" i="236"/>
  <c r="G37"/>
  <c r="H37"/>
  <c r="I37"/>
  <c r="F37" i="237"/>
  <c r="G37"/>
  <c r="H37"/>
  <c r="I37"/>
  <c r="F37" i="238"/>
  <c r="G37"/>
  <c r="H37"/>
  <c r="I37"/>
  <c r="F37" i="239"/>
  <c r="G37"/>
  <c r="H37"/>
  <c r="I37"/>
  <c r="F37" i="240"/>
  <c r="G37"/>
  <c r="H37"/>
  <c r="I37"/>
  <c r="F37" i="241"/>
  <c r="G37"/>
  <c r="H37"/>
  <c r="I37"/>
  <c r="F37" i="242"/>
  <c r="G37"/>
  <c r="H37"/>
  <c r="I37"/>
  <c r="F37" i="243"/>
  <c r="G37"/>
  <c r="H37"/>
  <c r="I37"/>
  <c r="F37" i="244"/>
  <c r="G37"/>
  <c r="H37"/>
  <c r="I37"/>
  <c r="F37" i="245"/>
  <c r="G37"/>
  <c r="H37"/>
  <c r="I37"/>
  <c r="F37" i="246"/>
  <c r="G37"/>
  <c r="H37"/>
  <c r="I37"/>
  <c r="F37" i="247"/>
  <c r="G37"/>
  <c r="H37"/>
  <c r="I37"/>
  <c r="F37" i="248"/>
  <c r="G37"/>
  <c r="H37"/>
  <c r="I37"/>
  <c r="D37" i="38"/>
  <c r="D37" i="39"/>
  <c r="D37" i="40"/>
  <c r="D37" i="163"/>
  <c r="D37" i="164"/>
  <c r="D37" i="165"/>
  <c r="D37" i="166"/>
  <c r="D37" i="167"/>
  <c r="D37" i="168"/>
  <c r="D37" i="169"/>
  <c r="D37" i="170"/>
  <c r="D37" i="171"/>
  <c r="D37" i="172"/>
  <c r="D37" i="173"/>
  <c r="D37" i="174"/>
  <c r="D37" i="175"/>
  <c r="D37" i="176"/>
  <c r="D37" i="177"/>
  <c r="D37" i="234"/>
  <c r="D37" i="235"/>
  <c r="D37" i="236"/>
  <c r="D37" i="237"/>
  <c r="D37" i="238"/>
  <c r="D37" i="239"/>
  <c r="D37" i="240"/>
  <c r="D37" i="241"/>
  <c r="D37" i="242"/>
  <c r="D37" i="243"/>
  <c r="D37" i="244"/>
  <c r="D37" i="245"/>
  <c r="D37" i="246"/>
  <c r="D37" i="247"/>
  <c r="D37" i="248"/>
  <c r="F30" i="38"/>
  <c r="G30"/>
  <c r="H30"/>
  <c r="I30"/>
  <c r="F30" i="39"/>
  <c r="G30"/>
  <c r="H30"/>
  <c r="I30"/>
  <c r="F30" i="40"/>
  <c r="G30"/>
  <c r="H30"/>
  <c r="I30"/>
  <c r="F30" i="163"/>
  <c r="G30"/>
  <c r="H30"/>
  <c r="I30"/>
  <c r="F30" i="164"/>
  <c r="G30"/>
  <c r="H30"/>
  <c r="I30"/>
  <c r="F30" i="165"/>
  <c r="G30"/>
  <c r="H30"/>
  <c r="I30"/>
  <c r="F30" i="166"/>
  <c r="G30"/>
  <c r="H30"/>
  <c r="I30"/>
  <c r="F30" i="167"/>
  <c r="G30"/>
  <c r="H30"/>
  <c r="I30"/>
  <c r="F30" i="168"/>
  <c r="G30"/>
  <c r="H30"/>
  <c r="I30"/>
  <c r="F30" i="169"/>
  <c r="G30"/>
  <c r="H30"/>
  <c r="I30"/>
  <c r="F30" i="170"/>
  <c r="G30"/>
  <c r="H30"/>
  <c r="I30"/>
  <c r="F30" i="171"/>
  <c r="G30"/>
  <c r="H30"/>
  <c r="I30"/>
  <c r="F30" i="172"/>
  <c r="G30"/>
  <c r="H30"/>
  <c r="I30"/>
  <c r="F30" i="173"/>
  <c r="G30"/>
  <c r="H30"/>
  <c r="I30"/>
  <c r="F30" i="174"/>
  <c r="G30"/>
  <c r="H30"/>
  <c r="I30"/>
  <c r="F30" i="175"/>
  <c r="G30"/>
  <c r="H30"/>
  <c r="I30"/>
  <c r="F30" i="176"/>
  <c r="G30"/>
  <c r="H30"/>
  <c r="I30"/>
  <c r="F30" i="177"/>
  <c r="G30"/>
  <c r="H30"/>
  <c r="I30"/>
  <c r="F30" i="234"/>
  <c r="G30"/>
  <c r="H30"/>
  <c r="I30"/>
  <c r="F30" i="235"/>
  <c r="G30"/>
  <c r="H30"/>
  <c r="I30"/>
  <c r="F30" i="236"/>
  <c r="G30"/>
  <c r="H30"/>
  <c r="I30"/>
  <c r="F30" i="237"/>
  <c r="G30"/>
  <c r="H30"/>
  <c r="I30"/>
  <c r="F30" i="238"/>
  <c r="G30"/>
  <c r="H30"/>
  <c r="I30"/>
  <c r="F30" i="239"/>
  <c r="G30"/>
  <c r="H30"/>
  <c r="I30"/>
  <c r="F30" i="240"/>
  <c r="G30"/>
  <c r="H30"/>
  <c r="I30"/>
  <c r="F30" i="241"/>
  <c r="G30"/>
  <c r="H30"/>
  <c r="I30"/>
  <c r="F30" i="242"/>
  <c r="G30"/>
  <c r="H30"/>
  <c r="I30"/>
  <c r="F30" i="243"/>
  <c r="G30"/>
  <c r="H30"/>
  <c r="I30"/>
  <c r="F30" i="244"/>
  <c r="G30"/>
  <c r="H30"/>
  <c r="I30"/>
  <c r="F30" i="245"/>
  <c r="G30"/>
  <c r="H30"/>
  <c r="I30"/>
  <c r="F30" i="246"/>
  <c r="G30"/>
  <c r="H30"/>
  <c r="I30"/>
  <c r="F30" i="247"/>
  <c r="G30"/>
  <c r="H30"/>
  <c r="I30"/>
  <c r="F30" i="248"/>
  <c r="G30"/>
  <c r="H30"/>
  <c r="I30"/>
  <c r="D30" i="38"/>
  <c r="D30" i="39"/>
  <c r="D30" i="40"/>
  <c r="D30" i="163"/>
  <c r="D30" i="164"/>
  <c r="D30" i="165"/>
  <c r="D30" i="166"/>
  <c r="D30" i="167"/>
  <c r="D30" i="168"/>
  <c r="D30" i="169"/>
  <c r="D30" i="170"/>
  <c r="D30" i="171"/>
  <c r="D30" i="172"/>
  <c r="D30" i="173"/>
  <c r="D30" i="174"/>
  <c r="D30" i="175"/>
  <c r="D30" i="176"/>
  <c r="D30" i="177"/>
  <c r="D30" i="234"/>
  <c r="D30" i="235"/>
  <c r="D30" i="236"/>
  <c r="D30" i="237"/>
  <c r="D30" i="238"/>
  <c r="D30" i="239"/>
  <c r="D30" i="240"/>
  <c r="D30" i="241"/>
  <c r="D30" i="242"/>
  <c r="D30" i="243"/>
  <c r="D30" i="244"/>
  <c r="D30" i="245"/>
  <c r="D30" i="246"/>
  <c r="D30" i="247"/>
  <c r="D30" i="248"/>
  <c r="E26" i="38"/>
  <c r="E23" s="1"/>
  <c r="F26"/>
  <c r="G26"/>
  <c r="H26"/>
  <c r="I26"/>
  <c r="E26" i="39"/>
  <c r="E23" s="1"/>
  <c r="F26"/>
  <c r="F25" s="1"/>
  <c r="G26"/>
  <c r="H26"/>
  <c r="H25" s="1"/>
  <c r="H24" s="1"/>
  <c r="H23" s="1"/>
  <c r="I26"/>
  <c r="E26" i="40"/>
  <c r="E23" s="1"/>
  <c r="F26"/>
  <c r="G26"/>
  <c r="H26"/>
  <c r="I26"/>
  <c r="E26" i="163"/>
  <c r="E23" s="1"/>
  <c r="F26"/>
  <c r="F25" s="1"/>
  <c r="G26"/>
  <c r="H26"/>
  <c r="H25" s="1"/>
  <c r="H24" s="1"/>
  <c r="H23" s="1"/>
  <c r="I26"/>
  <c r="E26" i="164"/>
  <c r="E23" s="1"/>
  <c r="F26"/>
  <c r="G26"/>
  <c r="H26"/>
  <c r="I26"/>
  <c r="E26" i="165"/>
  <c r="E23" s="1"/>
  <c r="F26"/>
  <c r="F25" s="1"/>
  <c r="G26"/>
  <c r="H26"/>
  <c r="H25" s="1"/>
  <c r="H24" s="1"/>
  <c r="H23" s="1"/>
  <c r="I26"/>
  <c r="E26" i="166"/>
  <c r="E23" s="1"/>
  <c r="F26"/>
  <c r="G26"/>
  <c r="H26"/>
  <c r="I26"/>
  <c r="E26" i="167"/>
  <c r="E23" s="1"/>
  <c r="F26"/>
  <c r="F25" s="1"/>
  <c r="G26"/>
  <c r="H26"/>
  <c r="H25" s="1"/>
  <c r="H24" s="1"/>
  <c r="H23" s="1"/>
  <c r="I26"/>
  <c r="E26" i="168"/>
  <c r="E23" s="1"/>
  <c r="F26"/>
  <c r="G26"/>
  <c r="H26"/>
  <c r="I26"/>
  <c r="E26" i="169"/>
  <c r="E23" s="1"/>
  <c r="F26"/>
  <c r="F25" s="1"/>
  <c r="G26"/>
  <c r="H26"/>
  <c r="H25" s="1"/>
  <c r="H24" s="1"/>
  <c r="H23" s="1"/>
  <c r="I26"/>
  <c r="E26" i="170"/>
  <c r="E23" s="1"/>
  <c r="F26"/>
  <c r="G26"/>
  <c r="H26"/>
  <c r="I26"/>
  <c r="E26" i="171"/>
  <c r="E23" s="1"/>
  <c r="F26"/>
  <c r="F25" s="1"/>
  <c r="G26"/>
  <c r="H26"/>
  <c r="H25" s="1"/>
  <c r="H24" s="1"/>
  <c r="H23" s="1"/>
  <c r="I26"/>
  <c r="E26" i="172"/>
  <c r="E23" s="1"/>
  <c r="F26"/>
  <c r="G26"/>
  <c r="H26"/>
  <c r="I26"/>
  <c r="E26" i="173"/>
  <c r="E23" s="1"/>
  <c r="F26"/>
  <c r="F25" s="1"/>
  <c r="G26"/>
  <c r="H26"/>
  <c r="H25" s="1"/>
  <c r="H24" s="1"/>
  <c r="H23" s="1"/>
  <c r="I26"/>
  <c r="E26" i="174"/>
  <c r="E23" s="1"/>
  <c r="F26"/>
  <c r="G26"/>
  <c r="H26"/>
  <c r="I26"/>
  <c r="E26" i="175"/>
  <c r="E23" s="1"/>
  <c r="F26"/>
  <c r="F25" s="1"/>
  <c r="G26"/>
  <c r="H26"/>
  <c r="H25" s="1"/>
  <c r="H24" s="1"/>
  <c r="H23" s="1"/>
  <c r="I26"/>
  <c r="E26" i="176"/>
  <c r="E23" s="1"/>
  <c r="F26"/>
  <c r="G26"/>
  <c r="H26"/>
  <c r="I26"/>
  <c r="E26" i="177"/>
  <c r="E23" s="1"/>
  <c r="F26"/>
  <c r="F25" s="1"/>
  <c r="G26"/>
  <c r="H26"/>
  <c r="H25" s="1"/>
  <c r="H24" s="1"/>
  <c r="H23" s="1"/>
  <c r="I26"/>
  <c r="E26" i="234"/>
  <c r="E23" s="1"/>
  <c r="F26"/>
  <c r="G26"/>
  <c r="H26"/>
  <c r="I26"/>
  <c r="E26" i="235"/>
  <c r="E23" s="1"/>
  <c r="F26"/>
  <c r="F25" s="1"/>
  <c r="G26"/>
  <c r="H26"/>
  <c r="H25" s="1"/>
  <c r="H24" s="1"/>
  <c r="H23" s="1"/>
  <c r="I26"/>
  <c r="E26" i="236"/>
  <c r="E23" s="1"/>
  <c r="F26"/>
  <c r="G26"/>
  <c r="H26"/>
  <c r="I26"/>
  <c r="E26" i="237"/>
  <c r="E23" s="1"/>
  <c r="F26"/>
  <c r="F25" s="1"/>
  <c r="G26"/>
  <c r="H26"/>
  <c r="H25" s="1"/>
  <c r="H24" s="1"/>
  <c r="H23" s="1"/>
  <c r="I26"/>
  <c r="E26" i="238"/>
  <c r="E23" s="1"/>
  <c r="F26"/>
  <c r="G26"/>
  <c r="H26"/>
  <c r="I26"/>
  <c r="E26" i="239"/>
  <c r="E23" s="1"/>
  <c r="F26"/>
  <c r="F25" s="1"/>
  <c r="G26"/>
  <c r="H26"/>
  <c r="H25" s="1"/>
  <c r="H24" s="1"/>
  <c r="H23" s="1"/>
  <c r="I26"/>
  <c r="E26" i="240"/>
  <c r="E23" s="1"/>
  <c r="F26"/>
  <c r="G26"/>
  <c r="H26"/>
  <c r="I26"/>
  <c r="E26" i="241"/>
  <c r="E23" s="1"/>
  <c r="F26"/>
  <c r="F25" s="1"/>
  <c r="G26"/>
  <c r="H26"/>
  <c r="H25" s="1"/>
  <c r="H24" s="1"/>
  <c r="H23" s="1"/>
  <c r="I26"/>
  <c r="E26" i="242"/>
  <c r="E23" s="1"/>
  <c r="F26"/>
  <c r="G26"/>
  <c r="H26"/>
  <c r="I26"/>
  <c r="E26" i="243"/>
  <c r="E23" s="1"/>
  <c r="F26"/>
  <c r="F25" s="1"/>
  <c r="G26"/>
  <c r="H26"/>
  <c r="H25" s="1"/>
  <c r="H24" s="1"/>
  <c r="H23" s="1"/>
  <c r="I26"/>
  <c r="E26" i="244"/>
  <c r="E23" s="1"/>
  <c r="F26"/>
  <c r="G26"/>
  <c r="H26"/>
  <c r="I26"/>
  <c r="E26" i="245"/>
  <c r="E23" s="1"/>
  <c r="F26"/>
  <c r="F25" s="1"/>
  <c r="G26"/>
  <c r="H26"/>
  <c r="H25" s="1"/>
  <c r="H24" s="1"/>
  <c r="H23" s="1"/>
  <c r="I26"/>
  <c r="E26" i="246"/>
  <c r="E23" s="1"/>
  <c r="F26"/>
  <c r="G26"/>
  <c r="H26"/>
  <c r="I26"/>
  <c r="E26" i="247"/>
  <c r="E23" s="1"/>
  <c r="F26"/>
  <c r="F25" s="1"/>
  <c r="G26"/>
  <c r="H26"/>
  <c r="H25" s="1"/>
  <c r="H24" s="1"/>
  <c r="H23" s="1"/>
  <c r="I26"/>
  <c r="E26" i="248"/>
  <c r="E23" s="1"/>
  <c r="F26"/>
  <c r="G26"/>
  <c r="H26"/>
  <c r="I26"/>
  <c r="D26" i="38"/>
  <c r="D26" i="39"/>
  <c r="D26" i="40"/>
  <c r="D26" i="163"/>
  <c r="D26" i="164"/>
  <c r="D26" i="165"/>
  <c r="D26" i="166"/>
  <c r="D26" i="167"/>
  <c r="D26" i="168"/>
  <c r="D26" i="169"/>
  <c r="D26" i="170"/>
  <c r="D26" i="171"/>
  <c r="D26" i="172"/>
  <c r="D26" i="173"/>
  <c r="D26" i="174"/>
  <c r="D26" i="175"/>
  <c r="D26" i="176"/>
  <c r="D26" i="177"/>
  <c r="D26" i="234"/>
  <c r="D26" i="235"/>
  <c r="D26" i="236"/>
  <c r="D26" i="237"/>
  <c r="D26" i="238"/>
  <c r="D26" i="239"/>
  <c r="D26" i="240"/>
  <c r="D26" i="241"/>
  <c r="D26" i="242"/>
  <c r="D26" i="243"/>
  <c r="D26" i="244"/>
  <c r="D26" i="245"/>
  <c r="D26" i="246"/>
  <c r="D26" i="247"/>
  <c r="D26" i="248"/>
  <c r="F25" i="38"/>
  <c r="G25"/>
  <c r="G24" s="1"/>
  <c r="H25"/>
  <c r="I25"/>
  <c r="G25" i="39"/>
  <c r="G24" s="1"/>
  <c r="G23" s="1"/>
  <c r="I25"/>
  <c r="F25" i="40"/>
  <c r="G25"/>
  <c r="G24" s="1"/>
  <c r="G23" s="1"/>
  <c r="H25"/>
  <c r="I25"/>
  <c r="G25" i="163"/>
  <c r="G24" s="1"/>
  <c r="G23" s="1"/>
  <c r="I25"/>
  <c r="F25" i="164"/>
  <c r="G25"/>
  <c r="G24" s="1"/>
  <c r="H25"/>
  <c r="I25"/>
  <c r="G25" i="165"/>
  <c r="G24" s="1"/>
  <c r="G23" s="1"/>
  <c r="I25"/>
  <c r="F25" i="166"/>
  <c r="G25"/>
  <c r="G24" s="1"/>
  <c r="G23" s="1"/>
  <c r="H25"/>
  <c r="I25"/>
  <c r="G25" i="167"/>
  <c r="G24" s="1"/>
  <c r="G23" s="1"/>
  <c r="I25"/>
  <c r="F25" i="168"/>
  <c r="G25"/>
  <c r="G24" s="1"/>
  <c r="H25"/>
  <c r="I25"/>
  <c r="G25" i="169"/>
  <c r="G24" s="1"/>
  <c r="G23" s="1"/>
  <c r="I25"/>
  <c r="F25" i="170"/>
  <c r="G25"/>
  <c r="G24" s="1"/>
  <c r="G23" s="1"/>
  <c r="H25"/>
  <c r="I25"/>
  <c r="G25" i="171"/>
  <c r="G24" s="1"/>
  <c r="G23" s="1"/>
  <c r="I25"/>
  <c r="F25" i="172"/>
  <c r="G25"/>
  <c r="G24" s="1"/>
  <c r="H25"/>
  <c r="I25"/>
  <c r="G25" i="173"/>
  <c r="G24" s="1"/>
  <c r="G23" s="1"/>
  <c r="I25"/>
  <c r="I24" s="1"/>
  <c r="I23" s="1"/>
  <c r="F25" i="174"/>
  <c r="G25"/>
  <c r="H25"/>
  <c r="I25"/>
  <c r="G25" i="175"/>
  <c r="G24" s="1"/>
  <c r="G23" s="1"/>
  <c r="I25"/>
  <c r="I24" s="1"/>
  <c r="I23" s="1"/>
  <c r="F25" i="176"/>
  <c r="G25"/>
  <c r="H25"/>
  <c r="I25"/>
  <c r="G25" i="177"/>
  <c r="G24" s="1"/>
  <c r="G23" s="1"/>
  <c r="I25"/>
  <c r="I24" s="1"/>
  <c r="I23" s="1"/>
  <c r="F25" i="234"/>
  <c r="G25"/>
  <c r="H25"/>
  <c r="I25"/>
  <c r="G25" i="235"/>
  <c r="G24" s="1"/>
  <c r="G23" s="1"/>
  <c r="I25"/>
  <c r="I24" s="1"/>
  <c r="I23" s="1"/>
  <c r="F25" i="236"/>
  <c r="G25"/>
  <c r="H25"/>
  <c r="I25"/>
  <c r="G25" i="237"/>
  <c r="G24" s="1"/>
  <c r="G23" s="1"/>
  <c r="I25"/>
  <c r="I24" s="1"/>
  <c r="I23" s="1"/>
  <c r="F25" i="238"/>
  <c r="G25"/>
  <c r="H25"/>
  <c r="I25"/>
  <c r="G25" i="239"/>
  <c r="G24" s="1"/>
  <c r="G23" s="1"/>
  <c r="I25"/>
  <c r="I24" s="1"/>
  <c r="I23" s="1"/>
  <c r="F25" i="240"/>
  <c r="G25"/>
  <c r="H25"/>
  <c r="I25"/>
  <c r="G25" i="241"/>
  <c r="G24" s="1"/>
  <c r="G23" s="1"/>
  <c r="I25"/>
  <c r="I24" s="1"/>
  <c r="I23" s="1"/>
  <c r="F25" i="242"/>
  <c r="G25"/>
  <c r="H25"/>
  <c r="I25"/>
  <c r="G25" i="243"/>
  <c r="G24" s="1"/>
  <c r="G23" s="1"/>
  <c r="I25"/>
  <c r="I24" s="1"/>
  <c r="I23" s="1"/>
  <c r="F25" i="244"/>
  <c r="G25"/>
  <c r="H25"/>
  <c r="I25"/>
  <c r="G25" i="245"/>
  <c r="G24" s="1"/>
  <c r="G23" s="1"/>
  <c r="I25"/>
  <c r="I24" s="1"/>
  <c r="I23" s="1"/>
  <c r="F25" i="246"/>
  <c r="G25"/>
  <c r="H25"/>
  <c r="I25"/>
  <c r="G25" i="247"/>
  <c r="G24" s="1"/>
  <c r="G23" s="1"/>
  <c r="I25"/>
  <c r="I24" s="1"/>
  <c r="I23" s="1"/>
  <c r="F25" i="248"/>
  <c r="G25"/>
  <c r="H25"/>
  <c r="I25"/>
  <c r="D25" i="38"/>
  <c r="D24" s="1"/>
  <c r="D23" s="1"/>
  <c r="D25" i="39"/>
  <c r="D25" i="40"/>
  <c r="D24" s="1"/>
  <c r="D23" s="1"/>
  <c r="D25" i="163"/>
  <c r="D25" i="164"/>
  <c r="D24" s="1"/>
  <c r="D23" s="1"/>
  <c r="D25" i="165"/>
  <c r="D25" i="166"/>
  <c r="D24" s="1"/>
  <c r="D23" s="1"/>
  <c r="D25" i="167"/>
  <c r="D25" i="168"/>
  <c r="D24" s="1"/>
  <c r="D23" s="1"/>
  <c r="D25" i="169"/>
  <c r="D25" i="170"/>
  <c r="D24" s="1"/>
  <c r="D23" s="1"/>
  <c r="D25" i="171"/>
  <c r="D25" i="172"/>
  <c r="D24" s="1"/>
  <c r="D23" s="1"/>
  <c r="D25" i="173"/>
  <c r="D25" i="174"/>
  <c r="D24" s="1"/>
  <c r="D23" s="1"/>
  <c r="D25" i="175"/>
  <c r="D25" i="176"/>
  <c r="D24" s="1"/>
  <c r="D23" s="1"/>
  <c r="D25" i="177"/>
  <c r="D25" i="234"/>
  <c r="D24" s="1"/>
  <c r="D23" s="1"/>
  <c r="D25" i="235"/>
  <c r="D25" i="236"/>
  <c r="D24" s="1"/>
  <c r="D23" s="1"/>
  <c r="D25" i="237"/>
  <c r="D25" i="238"/>
  <c r="D24" s="1"/>
  <c r="D23" s="1"/>
  <c r="D25" i="239"/>
  <c r="D25" i="240"/>
  <c r="D25" i="241"/>
  <c r="D25" i="242"/>
  <c r="D25" i="243"/>
  <c r="D25" i="244"/>
  <c r="D25" i="245"/>
  <c r="D25" i="246"/>
  <c r="D25" i="247"/>
  <c r="D25" i="248"/>
  <c r="E24" i="38"/>
  <c r="F24"/>
  <c r="F23"/>
  <c r="H24"/>
  <c r="H23" s="1"/>
  <c r="I24"/>
  <c r="E24" i="39"/>
  <c r="I24"/>
  <c r="I23" s="1"/>
  <c r="E24" i="40"/>
  <c r="F24"/>
  <c r="F23"/>
  <c r="H24"/>
  <c r="H23" s="1"/>
  <c r="I24"/>
  <c r="E24" i="163"/>
  <c r="I24"/>
  <c r="I23" s="1"/>
  <c r="E24" i="164"/>
  <c r="F24"/>
  <c r="F23"/>
  <c r="H24"/>
  <c r="H23" s="1"/>
  <c r="I24"/>
  <c r="E24" i="165"/>
  <c r="I24"/>
  <c r="I23" s="1"/>
  <c r="E24" i="166"/>
  <c r="F24"/>
  <c r="F23"/>
  <c r="H24"/>
  <c r="H23" s="1"/>
  <c r="I24"/>
  <c r="E24" i="167"/>
  <c r="I24"/>
  <c r="I23" s="1"/>
  <c r="E24" i="168"/>
  <c r="F24"/>
  <c r="F23"/>
  <c r="H24"/>
  <c r="H23" s="1"/>
  <c r="I24"/>
  <c r="E24" i="169"/>
  <c r="I24"/>
  <c r="I23" s="1"/>
  <c r="E24" i="170"/>
  <c r="F24"/>
  <c r="F23"/>
  <c r="H24"/>
  <c r="H23" s="1"/>
  <c r="I24"/>
  <c r="E24" i="171"/>
  <c r="I24"/>
  <c r="I23" s="1"/>
  <c r="E24" i="172"/>
  <c r="F24"/>
  <c r="F23"/>
  <c r="H24"/>
  <c r="H23" s="1"/>
  <c r="I24"/>
  <c r="E24" i="173"/>
  <c r="E24" i="174"/>
  <c r="F24"/>
  <c r="G24"/>
  <c r="H24"/>
  <c r="I24"/>
  <c r="E24" i="175"/>
  <c r="E24" i="176"/>
  <c r="F24"/>
  <c r="G24"/>
  <c r="H24"/>
  <c r="I24"/>
  <c r="E24" i="177"/>
  <c r="E24" i="234"/>
  <c r="F24"/>
  <c r="G24"/>
  <c r="H24"/>
  <c r="I24"/>
  <c r="E24" i="235"/>
  <c r="E24" i="236"/>
  <c r="F24"/>
  <c r="G24"/>
  <c r="H24"/>
  <c r="I24"/>
  <c r="E24" i="237"/>
  <c r="E24" i="238"/>
  <c r="F24"/>
  <c r="G24"/>
  <c r="H24"/>
  <c r="I24"/>
  <c r="E24" i="239"/>
  <c r="E24" i="240"/>
  <c r="F24"/>
  <c r="G24"/>
  <c r="H24"/>
  <c r="I24"/>
  <c r="E24" i="241"/>
  <c r="E24" i="242"/>
  <c r="F24"/>
  <c r="G24"/>
  <c r="H24"/>
  <c r="I24"/>
  <c r="E24" i="243"/>
  <c r="E24" i="244"/>
  <c r="F24"/>
  <c r="G24"/>
  <c r="H24"/>
  <c r="I24"/>
  <c r="E24" i="245"/>
  <c r="E24" i="246"/>
  <c r="F24"/>
  <c r="G24"/>
  <c r="H24"/>
  <c r="I24"/>
  <c r="E24" i="247"/>
  <c r="E24" i="248"/>
  <c r="F24"/>
  <c r="G24"/>
  <c r="H24"/>
  <c r="I24"/>
  <c r="D24" i="39"/>
  <c r="D23"/>
  <c r="D24" i="163"/>
  <c r="D23"/>
  <c r="D24" i="165"/>
  <c r="D23"/>
  <c r="D24" i="167"/>
  <c r="D23"/>
  <c r="D24" i="169"/>
  <c r="D23"/>
  <c r="D24" i="171"/>
  <c r="D23"/>
  <c r="D24" i="173"/>
  <c r="D23"/>
  <c r="D24" i="175"/>
  <c r="D23"/>
  <c r="D24" i="177"/>
  <c r="D23"/>
  <c r="D24" i="235"/>
  <c r="D23"/>
  <c r="D24" i="237"/>
  <c r="D23"/>
  <c r="D24" i="239"/>
  <c r="D23"/>
  <c r="D24" i="240"/>
  <c r="D23"/>
  <c r="D24" i="241"/>
  <c r="D23"/>
  <c r="D24" i="242"/>
  <c r="D23"/>
  <c r="D24" i="243"/>
  <c r="D23"/>
  <c r="D24" i="244"/>
  <c r="D23"/>
  <c r="D24" i="245"/>
  <c r="D23"/>
  <c r="D24" i="246"/>
  <c r="D23"/>
  <c r="D24" i="247"/>
  <c r="D23"/>
  <c r="D24" i="248"/>
  <c r="D23"/>
  <c r="J25" i="38"/>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39"/>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40"/>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63"/>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164"/>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65"/>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166"/>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67"/>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168"/>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69"/>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170"/>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71"/>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172"/>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73"/>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174"/>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75"/>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176"/>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177"/>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34"/>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235"/>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36"/>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237"/>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38"/>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239"/>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40"/>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241"/>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42"/>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243"/>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44"/>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245"/>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46"/>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6" i="247"/>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J25" i="248"/>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6"/>
  <c r="I23" i="38"/>
  <c r="I23" i="40"/>
  <c r="I23" i="164"/>
  <c r="I23" i="166"/>
  <c r="I23" i="168"/>
  <c r="I23" i="170"/>
  <c r="I23" i="172"/>
  <c r="F23" i="174"/>
  <c r="G23"/>
  <c r="H23"/>
  <c r="I23"/>
  <c r="F23" i="176"/>
  <c r="G23"/>
  <c r="H23"/>
  <c r="I23"/>
  <c r="F23" i="234"/>
  <c r="G23"/>
  <c r="H23"/>
  <c r="I23"/>
  <c r="F23" i="236"/>
  <c r="G23"/>
  <c r="H23"/>
  <c r="I23"/>
  <c r="F23" i="238"/>
  <c r="G23"/>
  <c r="H23"/>
  <c r="I23"/>
  <c r="F23" i="240"/>
  <c r="G23"/>
  <c r="H23"/>
  <c r="I23"/>
  <c r="F23" i="242"/>
  <c r="G23"/>
  <c r="H23"/>
  <c r="I23"/>
  <c r="F23" i="244"/>
  <c r="G23"/>
  <c r="H23"/>
  <c r="I23"/>
  <c r="F23" i="246"/>
  <c r="G23"/>
  <c r="H23"/>
  <c r="I23"/>
  <c r="F23" i="248"/>
  <c r="G23"/>
  <c r="H23"/>
  <c r="I23"/>
  <c r="A102" i="301"/>
  <c r="F100"/>
  <c r="A100"/>
  <c r="F98"/>
  <c r="A98"/>
  <c r="E15"/>
  <c r="E14"/>
  <c r="D14"/>
  <c r="E13"/>
  <c r="D12"/>
  <c r="E12"/>
  <c r="K11"/>
  <c r="J11"/>
  <c r="K10"/>
  <c r="J10"/>
  <c r="B10"/>
  <c r="K9"/>
  <c r="J9"/>
  <c r="B9"/>
  <c r="A6"/>
  <c r="I5"/>
  <c r="H5"/>
  <c r="A5"/>
  <c r="A102" i="300"/>
  <c r="F100"/>
  <c r="A100"/>
  <c r="F98"/>
  <c r="A98"/>
  <c r="E15"/>
  <c r="E14"/>
  <c r="D14"/>
  <c r="E13"/>
  <c r="D12"/>
  <c r="E12" s="1"/>
  <c r="K11"/>
  <c r="J11"/>
  <c r="K10"/>
  <c r="J10"/>
  <c r="B10"/>
  <c r="K9"/>
  <c r="J9"/>
  <c r="B9"/>
  <c r="A6"/>
  <c r="I5"/>
  <c r="H5"/>
  <c r="A5"/>
  <c r="A102" i="299"/>
  <c r="F100"/>
  <c r="A100"/>
  <c r="F98"/>
  <c r="A98"/>
  <c r="E15"/>
  <c r="E14"/>
  <c r="D14"/>
  <c r="E13"/>
  <c r="D12"/>
  <c r="E12"/>
  <c r="K11"/>
  <c r="J11"/>
  <c r="K10"/>
  <c r="J10"/>
  <c r="B10"/>
  <c r="K9"/>
  <c r="J9"/>
  <c r="B9"/>
  <c r="A6"/>
  <c r="I5"/>
  <c r="H5"/>
  <c r="A5"/>
  <c r="A102" i="298"/>
  <c r="F100"/>
  <c r="A100"/>
  <c r="F98"/>
  <c r="A98"/>
  <c r="E15"/>
  <c r="E14"/>
  <c r="D14"/>
  <c r="E13"/>
  <c r="D12"/>
  <c r="E12" s="1"/>
  <c r="K11"/>
  <c r="J11"/>
  <c r="K10"/>
  <c r="J10"/>
  <c r="B10"/>
  <c r="K9"/>
  <c r="J9"/>
  <c r="B9"/>
  <c r="A6"/>
  <c r="I5"/>
  <c r="H5"/>
  <c r="A5"/>
  <c r="A102" i="297"/>
  <c r="F100"/>
  <c r="A100"/>
  <c r="F98"/>
  <c r="A98"/>
  <c r="E15"/>
  <c r="E14"/>
  <c r="D14"/>
  <c r="E13"/>
  <c r="D12"/>
  <c r="E12"/>
  <c r="K11"/>
  <c r="J11"/>
  <c r="K10"/>
  <c r="J10"/>
  <c r="B10"/>
  <c r="K9"/>
  <c r="J9"/>
  <c r="B9"/>
  <c r="A6"/>
  <c r="I5"/>
  <c r="H5"/>
  <c r="A5"/>
  <c r="A102" i="296"/>
  <c r="F100"/>
  <c r="A100"/>
  <c r="F98"/>
  <c r="A98"/>
  <c r="E15"/>
  <c r="E14"/>
  <c r="D14"/>
  <c r="E13"/>
  <c r="D12"/>
  <c r="E12" s="1"/>
  <c r="K11"/>
  <c r="J11"/>
  <c r="K10"/>
  <c r="J10"/>
  <c r="B10"/>
  <c r="K9"/>
  <c r="J9"/>
  <c r="B9"/>
  <c r="A6"/>
  <c r="I5"/>
  <c r="H5"/>
  <c r="A5"/>
  <c r="A102" i="295"/>
  <c r="F100"/>
  <c r="A100"/>
  <c r="F98"/>
  <c r="A98"/>
  <c r="E15"/>
  <c r="E14"/>
  <c r="D14"/>
  <c r="E13"/>
  <c r="D12"/>
  <c r="E12"/>
  <c r="K11"/>
  <c r="J11"/>
  <c r="K10"/>
  <c r="J10"/>
  <c r="B10"/>
  <c r="K9"/>
  <c r="J9"/>
  <c r="B9"/>
  <c r="A6"/>
  <c r="I5"/>
  <c r="H5"/>
  <c r="A5"/>
  <c r="A102" i="294"/>
  <c r="F100"/>
  <c r="A100"/>
  <c r="F98"/>
  <c r="A98"/>
  <c r="E15"/>
  <c r="E14"/>
  <c r="D14"/>
  <c r="E13"/>
  <c r="D12"/>
  <c r="E12" s="1"/>
  <c r="K11"/>
  <c r="J11"/>
  <c r="K10"/>
  <c r="J10"/>
  <c r="B10"/>
  <c r="K9"/>
  <c r="J9"/>
  <c r="B9"/>
  <c r="A6"/>
  <c r="I5"/>
  <c r="H5"/>
  <c r="A5"/>
  <c r="A102" i="293"/>
  <c r="F100"/>
  <c r="A100"/>
  <c r="F98"/>
  <c r="A98"/>
  <c r="E15"/>
  <c r="E14"/>
  <c r="D14"/>
  <c r="E13"/>
  <c r="D12"/>
  <c r="E12"/>
  <c r="K11"/>
  <c r="J11"/>
  <c r="K10"/>
  <c r="J10"/>
  <c r="B10"/>
  <c r="K9"/>
  <c r="J9"/>
  <c r="B9"/>
  <c r="A6"/>
  <c r="I5"/>
  <c r="H5"/>
  <c r="A5"/>
  <c r="A102" i="292"/>
  <c r="F100"/>
  <c r="A100"/>
  <c r="F98"/>
  <c r="A98"/>
  <c r="E15"/>
  <c r="E14"/>
  <c r="D14"/>
  <c r="E13"/>
  <c r="D12"/>
  <c r="E12" s="1"/>
  <c r="K11"/>
  <c r="J11"/>
  <c r="K10"/>
  <c r="J10"/>
  <c r="B10"/>
  <c r="K9"/>
  <c r="J9"/>
  <c r="B9"/>
  <c r="A6"/>
  <c r="I5"/>
  <c r="H5"/>
  <c r="A5"/>
  <c r="A87" i="290"/>
  <c r="J86"/>
  <c r="A86"/>
  <c r="J84"/>
  <c r="A84"/>
  <c r="F15"/>
  <c r="F14"/>
  <c r="E14"/>
  <c r="F13"/>
  <c r="E12"/>
  <c r="F12"/>
  <c r="M11"/>
  <c r="K11"/>
  <c r="A11"/>
  <c r="M10"/>
  <c r="K10"/>
  <c r="B10"/>
  <c r="M9"/>
  <c r="K9"/>
  <c r="B9"/>
  <c r="A6"/>
  <c r="K5"/>
  <c r="J5"/>
  <c r="A5"/>
  <c r="A87" i="289"/>
  <c r="J86"/>
  <c r="A86"/>
  <c r="J84"/>
  <c r="A84"/>
  <c r="F15"/>
  <c r="F14"/>
  <c r="E14"/>
  <c r="F13"/>
  <c r="E12"/>
  <c r="F12"/>
  <c r="M11"/>
  <c r="K11"/>
  <c r="A11"/>
  <c r="M10"/>
  <c r="K10"/>
  <c r="B10"/>
  <c r="M9"/>
  <c r="K9"/>
  <c r="B9"/>
  <c r="A6"/>
  <c r="K5"/>
  <c r="J5"/>
  <c r="A5"/>
  <c r="A87" i="288"/>
  <c r="J86"/>
  <c r="A86"/>
  <c r="J84"/>
  <c r="A84"/>
  <c r="F15"/>
  <c r="F14"/>
  <c r="E14"/>
  <c r="F13"/>
  <c r="E12"/>
  <c r="F12"/>
  <c r="M11"/>
  <c r="K11"/>
  <c r="A11"/>
  <c r="M10"/>
  <c r="K10"/>
  <c r="B10"/>
  <c r="M9"/>
  <c r="K9"/>
  <c r="B9"/>
  <c r="A6"/>
  <c r="K5"/>
  <c r="J5"/>
  <c r="A5"/>
  <c r="A87" i="287"/>
  <c r="J86"/>
  <c r="A86"/>
  <c r="J84"/>
  <c r="A84"/>
  <c r="F15"/>
  <c r="F14"/>
  <c r="E14"/>
  <c r="F13"/>
  <c r="E12"/>
  <c r="F12"/>
  <c r="M11"/>
  <c r="K11"/>
  <c r="A11"/>
  <c r="M10"/>
  <c r="K10"/>
  <c r="B10"/>
  <c r="M9"/>
  <c r="K9"/>
  <c r="B9"/>
  <c r="A6"/>
  <c r="K5"/>
  <c r="J5"/>
  <c r="A5"/>
  <c r="A87" i="286"/>
  <c r="J86"/>
  <c r="A86"/>
  <c r="J84"/>
  <c r="A84"/>
  <c r="F15"/>
  <c r="F14"/>
  <c r="E14"/>
  <c r="F13"/>
  <c r="E12"/>
  <c r="F12"/>
  <c r="M11"/>
  <c r="K11"/>
  <c r="A11"/>
  <c r="M10"/>
  <c r="K10"/>
  <c r="B10"/>
  <c r="M9"/>
  <c r="K9"/>
  <c r="B9"/>
  <c r="A6"/>
  <c r="K5"/>
  <c r="J5"/>
  <c r="A5"/>
  <c r="A87" i="285"/>
  <c r="J86"/>
  <c r="A86"/>
  <c r="J84"/>
  <c r="A84"/>
  <c r="F15"/>
  <c r="F14"/>
  <c r="E14"/>
  <c r="F13"/>
  <c r="E12"/>
  <c r="F12"/>
  <c r="M11"/>
  <c r="K11"/>
  <c r="A11"/>
  <c r="M10"/>
  <c r="K10"/>
  <c r="B10"/>
  <c r="M9"/>
  <c r="K9"/>
  <c r="B9"/>
  <c r="A6"/>
  <c r="K5"/>
  <c r="J5"/>
  <c r="A5"/>
  <c r="A87" i="284"/>
  <c r="J86"/>
  <c r="A86"/>
  <c r="J84"/>
  <c r="A84"/>
  <c r="F15"/>
  <c r="F14"/>
  <c r="E14"/>
  <c r="F13"/>
  <c r="E12"/>
  <c r="F12"/>
  <c r="M11"/>
  <c r="K11"/>
  <c r="A11"/>
  <c r="M10"/>
  <c r="K10"/>
  <c r="B10"/>
  <c r="M9"/>
  <c r="K9"/>
  <c r="B9"/>
  <c r="A6"/>
  <c r="K5"/>
  <c r="J5"/>
  <c r="A5"/>
  <c r="A87" i="283"/>
  <c r="J86"/>
  <c r="A86"/>
  <c r="J84"/>
  <c r="A84"/>
  <c r="F15"/>
  <c r="F14"/>
  <c r="E14"/>
  <c r="F13"/>
  <c r="E12"/>
  <c r="F12"/>
  <c r="M11"/>
  <c r="K11"/>
  <c r="A11"/>
  <c r="M10"/>
  <c r="K10"/>
  <c r="B10"/>
  <c r="M9"/>
  <c r="K9"/>
  <c r="B9"/>
  <c r="A6"/>
  <c r="K5"/>
  <c r="J5"/>
  <c r="A5"/>
  <c r="A87" i="282"/>
  <c r="J86"/>
  <c r="A86"/>
  <c r="J84"/>
  <c r="A84"/>
  <c r="F15"/>
  <c r="F14"/>
  <c r="E14"/>
  <c r="F13"/>
  <c r="E12"/>
  <c r="F12" s="1"/>
  <c r="M11"/>
  <c r="K11"/>
  <c r="A11"/>
  <c r="M10"/>
  <c r="K10"/>
  <c r="B10"/>
  <c r="M9"/>
  <c r="K9"/>
  <c r="B9"/>
  <c r="A6"/>
  <c r="K5"/>
  <c r="J5"/>
  <c r="A5"/>
  <c r="A87" i="281"/>
  <c r="J86"/>
  <c r="A86"/>
  <c r="J84"/>
  <c r="A84"/>
  <c r="F15"/>
  <c r="F14"/>
  <c r="E14"/>
  <c r="F13"/>
  <c r="E12"/>
  <c r="F12"/>
  <c r="M11"/>
  <c r="K11"/>
  <c r="A11"/>
  <c r="M10"/>
  <c r="K10"/>
  <c r="B10"/>
  <c r="M9"/>
  <c r="K9"/>
  <c r="B9"/>
  <c r="A6"/>
  <c r="K5"/>
  <c r="J5"/>
  <c r="A5"/>
  <c r="A87" i="280"/>
  <c r="J86"/>
  <c r="A86"/>
  <c r="J84"/>
  <c r="A84"/>
  <c r="F15"/>
  <c r="F14"/>
  <c r="E14"/>
  <c r="F13"/>
  <c r="E12"/>
  <c r="F12"/>
  <c r="M11"/>
  <c r="K11"/>
  <c r="A11"/>
  <c r="M10"/>
  <c r="K10"/>
  <c r="B10"/>
  <c r="M9"/>
  <c r="K9"/>
  <c r="B9"/>
  <c r="A6"/>
  <c r="K5"/>
  <c r="J5"/>
  <c r="A5"/>
  <c r="A87" i="279"/>
  <c r="J86"/>
  <c r="A86"/>
  <c r="J84"/>
  <c r="A84"/>
  <c r="F15"/>
  <c r="F14"/>
  <c r="E14"/>
  <c r="F13"/>
  <c r="E12"/>
  <c r="F12"/>
  <c r="M11"/>
  <c r="K11"/>
  <c r="A11"/>
  <c r="M10"/>
  <c r="K10"/>
  <c r="B10"/>
  <c r="M9"/>
  <c r="K9"/>
  <c r="B9"/>
  <c r="A6"/>
  <c r="K5"/>
  <c r="J5"/>
  <c r="A5"/>
  <c r="A87" i="278"/>
  <c r="J86"/>
  <c r="A86"/>
  <c r="J84"/>
  <c r="A84"/>
  <c r="F15"/>
  <c r="F14"/>
  <c r="E14"/>
  <c r="F13"/>
  <c r="E12"/>
  <c r="F12"/>
  <c r="M11"/>
  <c r="K11"/>
  <c r="A11"/>
  <c r="M10"/>
  <c r="K10"/>
  <c r="B10"/>
  <c r="M9"/>
  <c r="K9"/>
  <c r="B9"/>
  <c r="A6"/>
  <c r="K5"/>
  <c r="J5"/>
  <c r="A5"/>
  <c r="A87" i="277"/>
  <c r="J86"/>
  <c r="A86"/>
  <c r="J84"/>
  <c r="A84"/>
  <c r="F15"/>
  <c r="F14"/>
  <c r="E14"/>
  <c r="F13"/>
  <c r="E12"/>
  <c r="F12"/>
  <c r="M11"/>
  <c r="K11"/>
  <c r="A11"/>
  <c r="M10"/>
  <c r="K10"/>
  <c r="B10"/>
  <c r="M9"/>
  <c r="K9"/>
  <c r="B9"/>
  <c r="A6"/>
  <c r="K5"/>
  <c r="J5"/>
  <c r="A5"/>
  <c r="A87" i="276"/>
  <c r="J86"/>
  <c r="A86"/>
  <c r="J84"/>
  <c r="A84"/>
  <c r="F15"/>
  <c r="F14"/>
  <c r="E14"/>
  <c r="F13"/>
  <c r="E12"/>
  <c r="F12"/>
  <c r="M11"/>
  <c r="K11"/>
  <c r="A11"/>
  <c r="M10"/>
  <c r="K10"/>
  <c r="B10"/>
  <c r="M9"/>
  <c r="K9"/>
  <c r="B9"/>
  <c r="A6"/>
  <c r="K5"/>
  <c r="J5"/>
  <c r="A5"/>
  <c r="A87" i="275"/>
  <c r="J86"/>
  <c r="A86"/>
  <c r="J84"/>
  <c r="A84"/>
  <c r="F15"/>
  <c r="F14"/>
  <c r="E14"/>
  <c r="F13"/>
  <c r="E12"/>
  <c r="F12"/>
  <c r="M11"/>
  <c r="K11"/>
  <c r="A11"/>
  <c r="M10"/>
  <c r="K10"/>
  <c r="B10"/>
  <c r="M9"/>
  <c r="K9"/>
  <c r="B9"/>
  <c r="A6"/>
  <c r="K5"/>
  <c r="J5"/>
  <c r="A5"/>
  <c r="A87" i="274"/>
  <c r="J86"/>
  <c r="A86"/>
  <c r="J84"/>
  <c r="A84"/>
  <c r="F15"/>
  <c r="F14"/>
  <c r="E14"/>
  <c r="F13"/>
  <c r="E12"/>
  <c r="F12"/>
  <c r="M11"/>
  <c r="K11"/>
  <c r="A11"/>
  <c r="M10"/>
  <c r="K10"/>
  <c r="B10"/>
  <c r="M9"/>
  <c r="K9"/>
  <c r="B9"/>
  <c r="A6"/>
  <c r="K5"/>
  <c r="J5"/>
  <c r="A5"/>
  <c r="A87" i="273"/>
  <c r="J86"/>
  <c r="A86"/>
  <c r="J84"/>
  <c r="A84"/>
  <c r="F15"/>
  <c r="F14"/>
  <c r="E14"/>
  <c r="F13"/>
  <c r="E12"/>
  <c r="F12"/>
  <c r="M11"/>
  <c r="K11"/>
  <c r="A11"/>
  <c r="M10"/>
  <c r="K10"/>
  <c r="B10"/>
  <c r="M9"/>
  <c r="K9"/>
  <c r="B9"/>
  <c r="A6"/>
  <c r="K5"/>
  <c r="J5"/>
  <c r="A5"/>
  <c r="A87" i="272"/>
  <c r="J86"/>
  <c r="A86"/>
  <c r="J84"/>
  <c r="A84"/>
  <c r="F15"/>
  <c r="F14"/>
  <c r="E14"/>
  <c r="F13"/>
  <c r="E12"/>
  <c r="F12"/>
  <c r="M11"/>
  <c r="K11"/>
  <c r="A11"/>
  <c r="M10"/>
  <c r="K10"/>
  <c r="B10"/>
  <c r="M9"/>
  <c r="K9"/>
  <c r="B9"/>
  <c r="A6"/>
  <c r="K5"/>
  <c r="J5"/>
  <c r="A5"/>
  <c r="A87" i="271"/>
  <c r="J86"/>
  <c r="A86"/>
  <c r="J84"/>
  <c r="A84"/>
  <c r="F15"/>
  <c r="F14"/>
  <c r="E14"/>
  <c r="F13"/>
  <c r="E12"/>
  <c r="F12"/>
  <c r="M11"/>
  <c r="K11"/>
  <c r="A11"/>
  <c r="M10"/>
  <c r="K10"/>
  <c r="B10"/>
  <c r="M9"/>
  <c r="K9"/>
  <c r="B9"/>
  <c r="A6"/>
  <c r="K5"/>
  <c r="J5"/>
  <c r="A5"/>
  <c r="A87" i="270"/>
  <c r="J86"/>
  <c r="A86"/>
  <c r="J84"/>
  <c r="A84"/>
  <c r="F15"/>
  <c r="F14"/>
  <c r="E14"/>
  <c r="F13"/>
  <c r="E12"/>
  <c r="F12"/>
  <c r="M11"/>
  <c r="K11"/>
  <c r="A11"/>
  <c r="M10"/>
  <c r="K10"/>
  <c r="B10"/>
  <c r="M9"/>
  <c r="K9"/>
  <c r="B9"/>
  <c r="A6"/>
  <c r="K5"/>
  <c r="J5"/>
  <c r="A5"/>
  <c r="A87" i="269"/>
  <c r="J86"/>
  <c r="A86"/>
  <c r="J84"/>
  <c r="A84"/>
  <c r="F15"/>
  <c r="F14"/>
  <c r="E14"/>
  <c r="F13"/>
  <c r="E12"/>
  <c r="F12"/>
  <c r="M11"/>
  <c r="K11"/>
  <c r="A11"/>
  <c r="M10"/>
  <c r="K10"/>
  <c r="B10"/>
  <c r="M9"/>
  <c r="K9"/>
  <c r="B9"/>
  <c r="A6"/>
  <c r="K5"/>
  <c r="J5"/>
  <c r="A5"/>
  <c r="A87" i="268"/>
  <c r="J86"/>
  <c r="A86"/>
  <c r="J84"/>
  <c r="A84"/>
  <c r="F15"/>
  <c r="F14"/>
  <c r="E14"/>
  <c r="F13"/>
  <c r="E12"/>
  <c r="F12"/>
  <c r="M11"/>
  <c r="K11"/>
  <c r="A11"/>
  <c r="M10"/>
  <c r="K10"/>
  <c r="B10"/>
  <c r="M9"/>
  <c r="K9"/>
  <c r="B9"/>
  <c r="A6"/>
  <c r="K5"/>
  <c r="J5"/>
  <c r="A5"/>
  <c r="A87" i="267"/>
  <c r="J86"/>
  <c r="A86"/>
  <c r="J84"/>
  <c r="A84"/>
  <c r="F15"/>
  <c r="F14"/>
  <c r="E14"/>
  <c r="F13"/>
  <c r="E12"/>
  <c r="F12"/>
  <c r="M11"/>
  <c r="K11"/>
  <c r="A11"/>
  <c r="M10"/>
  <c r="K10"/>
  <c r="B10"/>
  <c r="M9"/>
  <c r="K9"/>
  <c r="B9"/>
  <c r="A6"/>
  <c r="K5"/>
  <c r="J5"/>
  <c r="A5"/>
  <c r="A87" i="266"/>
  <c r="J86"/>
  <c r="A86"/>
  <c r="J84"/>
  <c r="A84"/>
  <c r="F15"/>
  <c r="F14"/>
  <c r="E14"/>
  <c r="F13"/>
  <c r="E12"/>
  <c r="F12"/>
  <c r="M11"/>
  <c r="K11"/>
  <c r="A11"/>
  <c r="M10"/>
  <c r="K10"/>
  <c r="B10"/>
  <c r="M9"/>
  <c r="K9"/>
  <c r="B9"/>
  <c r="A6"/>
  <c r="K5"/>
  <c r="J5"/>
  <c r="A5"/>
  <c r="A87" i="265"/>
  <c r="J86"/>
  <c r="A86"/>
  <c r="J84"/>
  <c r="A84"/>
  <c r="F15"/>
  <c r="F14"/>
  <c r="E14"/>
  <c r="F13"/>
  <c r="E12"/>
  <c r="F12"/>
  <c r="M11"/>
  <c r="K11"/>
  <c r="A11"/>
  <c r="M10"/>
  <c r="K10"/>
  <c r="B10"/>
  <c r="M9"/>
  <c r="K9"/>
  <c r="B9"/>
  <c r="A6"/>
  <c r="K5"/>
  <c r="J5"/>
  <c r="A5"/>
  <c r="A87" i="264"/>
  <c r="J86"/>
  <c r="A86"/>
  <c r="J84"/>
  <c r="A84"/>
  <c r="F15"/>
  <c r="F14"/>
  <c r="E14"/>
  <c r="F13"/>
  <c r="E12"/>
  <c r="F12"/>
  <c r="M11"/>
  <c r="K11"/>
  <c r="A11"/>
  <c r="M10"/>
  <c r="K10"/>
  <c r="B10"/>
  <c r="M9"/>
  <c r="K9"/>
  <c r="B9"/>
  <c r="A6"/>
  <c r="K5"/>
  <c r="J5"/>
  <c r="A5"/>
  <c r="A87" i="263"/>
  <c r="J86"/>
  <c r="A86"/>
  <c r="J84"/>
  <c r="A84"/>
  <c r="F15"/>
  <c r="F14"/>
  <c r="E14"/>
  <c r="F13"/>
  <c r="E12"/>
  <c r="F12"/>
  <c r="M11"/>
  <c r="K11"/>
  <c r="A11"/>
  <c r="M10"/>
  <c r="K10"/>
  <c r="B10"/>
  <c r="M9"/>
  <c r="K9"/>
  <c r="B9"/>
  <c r="A6"/>
  <c r="K5"/>
  <c r="J5"/>
  <c r="A5"/>
  <c r="A87" i="262"/>
  <c r="J86"/>
  <c r="A86"/>
  <c r="J84"/>
  <c r="A84"/>
  <c r="F15"/>
  <c r="F14"/>
  <c r="E14"/>
  <c r="F13"/>
  <c r="E12"/>
  <c r="F12"/>
  <c r="M11"/>
  <c r="K11"/>
  <c r="A11"/>
  <c r="M10"/>
  <c r="K10"/>
  <c r="B10"/>
  <c r="M9"/>
  <c r="K9"/>
  <c r="B9"/>
  <c r="A6"/>
  <c r="K5"/>
  <c r="J5"/>
  <c r="A5"/>
  <c r="A87" i="261"/>
  <c r="J86"/>
  <c r="A86"/>
  <c r="J84"/>
  <c r="A84"/>
  <c r="F15"/>
  <c r="F14"/>
  <c r="E14"/>
  <c r="F13"/>
  <c r="E12"/>
  <c r="F12"/>
  <c r="M11"/>
  <c r="K11"/>
  <c r="A11"/>
  <c r="M10"/>
  <c r="K10"/>
  <c r="B10"/>
  <c r="M9"/>
  <c r="K9"/>
  <c r="B9"/>
  <c r="A6"/>
  <c r="K5"/>
  <c r="J5"/>
  <c r="A5"/>
  <c r="A102" i="259"/>
  <c r="F100"/>
  <c r="A100"/>
  <c r="F98"/>
  <c r="A98"/>
  <c r="E15"/>
  <c r="E14"/>
  <c r="D14"/>
  <c r="E13"/>
  <c r="D12"/>
  <c r="E12"/>
  <c r="K11"/>
  <c r="J11"/>
  <c r="K10"/>
  <c r="J10"/>
  <c r="B10"/>
  <c r="K9"/>
  <c r="J9"/>
  <c r="B9"/>
  <c r="A6"/>
  <c r="I5"/>
  <c r="H5"/>
  <c r="A5"/>
  <c r="A102" i="258"/>
  <c r="F100"/>
  <c r="A100"/>
  <c r="F98"/>
  <c r="A98"/>
  <c r="E15"/>
  <c r="E14"/>
  <c r="D14"/>
  <c r="E13"/>
  <c r="D12"/>
  <c r="E12" s="1"/>
  <c r="K11"/>
  <c r="J11"/>
  <c r="K10"/>
  <c r="J10"/>
  <c r="B10"/>
  <c r="K9"/>
  <c r="J9"/>
  <c r="B9"/>
  <c r="A6"/>
  <c r="I5"/>
  <c r="H5"/>
  <c r="A5"/>
  <c r="A102" i="257"/>
  <c r="F100"/>
  <c r="A100"/>
  <c r="F98"/>
  <c r="A98"/>
  <c r="E15"/>
  <c r="E14"/>
  <c r="D14"/>
  <c r="E13"/>
  <c r="D12"/>
  <c r="E12"/>
  <c r="K11"/>
  <c r="J11"/>
  <c r="K10"/>
  <c r="J10"/>
  <c r="B10"/>
  <c r="K9"/>
  <c r="J9"/>
  <c r="B9"/>
  <c r="A6"/>
  <c r="I5"/>
  <c r="H5"/>
  <c r="A5"/>
  <c r="A102" i="256"/>
  <c r="F100"/>
  <c r="A100"/>
  <c r="F98"/>
  <c r="A98"/>
  <c r="E15"/>
  <c r="E14"/>
  <c r="D14"/>
  <c r="E13"/>
  <c r="D12"/>
  <c r="E12" s="1"/>
  <c r="K11"/>
  <c r="J11"/>
  <c r="K10"/>
  <c r="J10"/>
  <c r="B10"/>
  <c r="K9"/>
  <c r="J9"/>
  <c r="B9"/>
  <c r="A6"/>
  <c r="I5"/>
  <c r="H5"/>
  <c r="A5"/>
  <c r="A102" i="255"/>
  <c r="F100"/>
  <c r="A100"/>
  <c r="F98"/>
  <c r="A98"/>
  <c r="E15"/>
  <c r="E14"/>
  <c r="D14"/>
  <c r="E13"/>
  <c r="D12"/>
  <c r="E12" s="1"/>
  <c r="K11"/>
  <c r="J11"/>
  <c r="K10"/>
  <c r="J10"/>
  <c r="B10"/>
  <c r="K9"/>
  <c r="J9"/>
  <c r="B9"/>
  <c r="A6"/>
  <c r="I5"/>
  <c r="H5"/>
  <c r="A5"/>
  <c r="A102" i="254"/>
  <c r="F100"/>
  <c r="A100"/>
  <c r="F98"/>
  <c r="A98"/>
  <c r="E15"/>
  <c r="E14"/>
  <c r="D14"/>
  <c r="E13"/>
  <c r="D12"/>
  <c r="E12" s="1"/>
  <c r="K11"/>
  <c r="J11"/>
  <c r="K10"/>
  <c r="J10"/>
  <c r="B10"/>
  <c r="K9"/>
  <c r="J9"/>
  <c r="B9"/>
  <c r="A6"/>
  <c r="I5"/>
  <c r="H5"/>
  <c r="A5"/>
  <c r="A102" i="253"/>
  <c r="F100"/>
  <c r="A100"/>
  <c r="F98"/>
  <c r="A98"/>
  <c r="E15"/>
  <c r="E14"/>
  <c r="D14"/>
  <c r="E13"/>
  <c r="D12"/>
  <c r="E12" s="1"/>
  <c r="K11"/>
  <c r="J11"/>
  <c r="K10"/>
  <c r="J10"/>
  <c r="B10"/>
  <c r="K9"/>
  <c r="J9"/>
  <c r="B9"/>
  <c r="A6"/>
  <c r="I5"/>
  <c r="H5"/>
  <c r="A5"/>
  <c r="A102" i="252"/>
  <c r="F100"/>
  <c r="A100"/>
  <c r="F98"/>
  <c r="A98"/>
  <c r="E15"/>
  <c r="E14"/>
  <c r="D14"/>
  <c r="E13"/>
  <c r="D12"/>
  <c r="E12" s="1"/>
  <c r="K11"/>
  <c r="J11"/>
  <c r="K10"/>
  <c r="J10"/>
  <c r="B10"/>
  <c r="K9"/>
  <c r="J9"/>
  <c r="B9"/>
  <c r="A6"/>
  <c r="I5"/>
  <c r="H5"/>
  <c r="A5"/>
  <c r="A102" i="251"/>
  <c r="F100"/>
  <c r="A100"/>
  <c r="F98"/>
  <c r="A98"/>
  <c r="E15"/>
  <c r="E14"/>
  <c r="D14"/>
  <c r="E13"/>
  <c r="D12"/>
  <c r="E12"/>
  <c r="K11"/>
  <c r="J11"/>
  <c r="K10"/>
  <c r="J10"/>
  <c r="B10"/>
  <c r="K9"/>
  <c r="J9"/>
  <c r="B9"/>
  <c r="A6"/>
  <c r="I5"/>
  <c r="H5"/>
  <c r="A5"/>
  <c r="A102" i="250"/>
  <c r="F100"/>
  <c r="A100"/>
  <c r="F98"/>
  <c r="A98"/>
  <c r="E15"/>
  <c r="E14"/>
  <c r="D14"/>
  <c r="E13"/>
  <c r="D12"/>
  <c r="E12" s="1"/>
  <c r="K11"/>
  <c r="J11"/>
  <c r="K10"/>
  <c r="J10"/>
  <c r="B10"/>
  <c r="K9"/>
  <c r="J9"/>
  <c r="B9"/>
  <c r="A6"/>
  <c r="I5"/>
  <c r="H5"/>
  <c r="A5"/>
  <c r="A103" i="248"/>
  <c r="G102"/>
  <c r="A102"/>
  <c r="G100"/>
  <c r="A100"/>
  <c r="E15"/>
  <c r="E14"/>
  <c r="D14"/>
  <c r="E13"/>
  <c r="D12"/>
  <c r="E12"/>
  <c r="J11"/>
  <c r="J10"/>
  <c r="B10"/>
  <c r="J9"/>
  <c r="B9"/>
  <c r="A6"/>
  <c r="H5"/>
  <c r="G5"/>
  <c r="A5"/>
  <c r="A103" i="247"/>
  <c r="G102"/>
  <c r="A102"/>
  <c r="G100"/>
  <c r="A100"/>
  <c r="E15"/>
  <c r="E14"/>
  <c r="D14"/>
  <c r="E13"/>
  <c r="D12"/>
  <c r="E12"/>
  <c r="J11"/>
  <c r="J10"/>
  <c r="B10"/>
  <c r="J9"/>
  <c r="B9"/>
  <c r="A6"/>
  <c r="H5"/>
  <c r="G5"/>
  <c r="A5"/>
  <c r="A103" i="246"/>
  <c r="G102"/>
  <c r="A102"/>
  <c r="G100"/>
  <c r="A100"/>
  <c r="E15"/>
  <c r="E14"/>
  <c r="D14"/>
  <c r="E13"/>
  <c r="D12"/>
  <c r="E12"/>
  <c r="J11"/>
  <c r="J10"/>
  <c r="B10"/>
  <c r="J9"/>
  <c r="B9"/>
  <c r="A6"/>
  <c r="H5"/>
  <c r="G5"/>
  <c r="A5"/>
  <c r="A103" i="245"/>
  <c r="G102"/>
  <c r="A102"/>
  <c r="G100"/>
  <c r="A100"/>
  <c r="E15"/>
  <c r="E14"/>
  <c r="D14"/>
  <c r="E13"/>
  <c r="D12"/>
  <c r="E12"/>
  <c r="J11"/>
  <c r="J10"/>
  <c r="B10"/>
  <c r="J9"/>
  <c r="B9"/>
  <c r="A6"/>
  <c r="H5"/>
  <c r="G5"/>
  <c r="A5"/>
  <c r="A103" i="244"/>
  <c r="G102"/>
  <c r="A102"/>
  <c r="G100"/>
  <c r="A100"/>
  <c r="E15"/>
  <c r="E14"/>
  <c r="D14"/>
  <c r="E13"/>
  <c r="D12"/>
  <c r="E12"/>
  <c r="J11"/>
  <c r="J10"/>
  <c r="B10"/>
  <c r="J9"/>
  <c r="B9"/>
  <c r="A6"/>
  <c r="H5"/>
  <c r="G5"/>
  <c r="A5"/>
  <c r="A103" i="243"/>
  <c r="G102"/>
  <c r="A102"/>
  <c r="G100"/>
  <c r="A100"/>
  <c r="E15"/>
  <c r="E14"/>
  <c r="D14"/>
  <c r="E13"/>
  <c r="D12"/>
  <c r="E12"/>
  <c r="J11"/>
  <c r="J10"/>
  <c r="B10"/>
  <c r="J9"/>
  <c r="B9"/>
  <c r="A6"/>
  <c r="H5"/>
  <c r="G5"/>
  <c r="A5"/>
  <c r="A103" i="242"/>
  <c r="G102"/>
  <c r="A102"/>
  <c r="G100"/>
  <c r="A100"/>
  <c r="E15"/>
  <c r="E14"/>
  <c r="D14"/>
  <c r="E13"/>
  <c r="D12"/>
  <c r="E12"/>
  <c r="J11"/>
  <c r="J10"/>
  <c r="B10"/>
  <c r="J9"/>
  <c r="B9"/>
  <c r="A6"/>
  <c r="H5"/>
  <c r="G5"/>
  <c r="A5"/>
  <c r="A103" i="241"/>
  <c r="G102"/>
  <c r="A102"/>
  <c r="G100"/>
  <c r="A100"/>
  <c r="E15"/>
  <c r="E14"/>
  <c r="D14"/>
  <c r="E13"/>
  <c r="D12"/>
  <c r="E12"/>
  <c r="J11"/>
  <c r="J10"/>
  <c r="B10"/>
  <c r="J9"/>
  <c r="B9"/>
  <c r="A6"/>
  <c r="H5"/>
  <c r="G5"/>
  <c r="A5"/>
  <c r="A103" i="240"/>
  <c r="G102"/>
  <c r="A102"/>
  <c r="G100"/>
  <c r="A100"/>
  <c r="E15"/>
  <c r="E14"/>
  <c r="D14"/>
  <c r="E13"/>
  <c r="D12"/>
  <c r="E12"/>
  <c r="J11"/>
  <c r="J10"/>
  <c r="B10"/>
  <c r="J9"/>
  <c r="B9"/>
  <c r="A6"/>
  <c r="H5"/>
  <c r="G5"/>
  <c r="A5"/>
  <c r="A103" i="239"/>
  <c r="G102"/>
  <c r="A102"/>
  <c r="G100"/>
  <c r="A100"/>
  <c r="E15"/>
  <c r="E14"/>
  <c r="D14"/>
  <c r="E13"/>
  <c r="D12"/>
  <c r="E12"/>
  <c r="J11"/>
  <c r="J10"/>
  <c r="B10"/>
  <c r="J9"/>
  <c r="B9"/>
  <c r="A6"/>
  <c r="H5"/>
  <c r="G5"/>
  <c r="A5"/>
  <c r="A103" i="238"/>
  <c r="G102"/>
  <c r="A102"/>
  <c r="G100"/>
  <c r="A100"/>
  <c r="E15"/>
  <c r="E14"/>
  <c r="D14"/>
  <c r="E13"/>
  <c r="D12"/>
  <c r="E12"/>
  <c r="J11"/>
  <c r="J10"/>
  <c r="B10"/>
  <c r="J9"/>
  <c r="B9"/>
  <c r="A6"/>
  <c r="H5"/>
  <c r="G5"/>
  <c r="A5"/>
  <c r="A103" i="237"/>
  <c r="G102"/>
  <c r="A102"/>
  <c r="G100"/>
  <c r="A100"/>
  <c r="E15"/>
  <c r="E14"/>
  <c r="D14"/>
  <c r="E13"/>
  <c r="D12"/>
  <c r="E12"/>
  <c r="J11"/>
  <c r="J10"/>
  <c r="B10"/>
  <c r="J9"/>
  <c r="B9"/>
  <c r="A6"/>
  <c r="H5"/>
  <c r="G5"/>
  <c r="A5"/>
  <c r="A103" i="236"/>
  <c r="G102"/>
  <c r="A102"/>
  <c r="G100"/>
  <c r="A100"/>
  <c r="E15"/>
  <c r="E14"/>
  <c r="D14"/>
  <c r="E13"/>
  <c r="D12"/>
  <c r="E12"/>
  <c r="J11"/>
  <c r="J10"/>
  <c r="B10"/>
  <c r="J9"/>
  <c r="B9"/>
  <c r="A6"/>
  <c r="H5"/>
  <c r="G5"/>
  <c r="A5"/>
  <c r="A103" i="235"/>
  <c r="G102"/>
  <c r="A102"/>
  <c r="G100"/>
  <c r="A100"/>
  <c r="E15"/>
  <c r="E14"/>
  <c r="D14"/>
  <c r="E13"/>
  <c r="D12"/>
  <c r="E12"/>
  <c r="J11"/>
  <c r="J10"/>
  <c r="B10"/>
  <c r="J9"/>
  <c r="B9"/>
  <c r="A6"/>
  <c r="H5"/>
  <c r="G5"/>
  <c r="A5"/>
  <c r="A103" i="234"/>
  <c r="G102"/>
  <c r="A102"/>
  <c r="G100"/>
  <c r="A100"/>
  <c r="E15"/>
  <c r="E14"/>
  <c r="D14"/>
  <c r="E13"/>
  <c r="D12"/>
  <c r="E12"/>
  <c r="J11"/>
  <c r="J10"/>
  <c r="B10"/>
  <c r="J9"/>
  <c r="B9"/>
  <c r="A6"/>
  <c r="H5"/>
  <c r="G5"/>
  <c r="A5"/>
  <c r="A102" i="231"/>
  <c r="G101"/>
  <c r="A101"/>
  <c r="G99"/>
  <c r="A99"/>
  <c r="F15"/>
  <c r="F14"/>
  <c r="E14"/>
  <c r="F13"/>
  <c r="E12"/>
  <c r="F12"/>
  <c r="N11"/>
  <c r="M11"/>
  <c r="A11"/>
  <c r="N10"/>
  <c r="M10"/>
  <c r="B10"/>
  <c r="N9"/>
  <c r="M9"/>
  <c r="B9"/>
  <c r="A6"/>
  <c r="K4"/>
  <c r="J4"/>
  <c r="A4"/>
  <c r="A102" i="230"/>
  <c r="G101"/>
  <c r="A101"/>
  <c r="G99"/>
  <c r="A99"/>
  <c r="F15"/>
  <c r="F14"/>
  <c r="E14"/>
  <c r="F13"/>
  <c r="E12"/>
  <c r="F12"/>
  <c r="N11"/>
  <c r="M11"/>
  <c r="A11"/>
  <c r="N10"/>
  <c r="M10"/>
  <c r="B10"/>
  <c r="N9"/>
  <c r="M9"/>
  <c r="B9"/>
  <c r="A6"/>
  <c r="K4"/>
  <c r="J4"/>
  <c r="A4"/>
  <c r="A102" i="229"/>
  <c r="G101"/>
  <c r="A101"/>
  <c r="G99"/>
  <c r="A99"/>
  <c r="F15"/>
  <c r="F14"/>
  <c r="E14"/>
  <c r="F13"/>
  <c r="E12"/>
  <c r="F12"/>
  <c r="N11"/>
  <c r="M11"/>
  <c r="A11"/>
  <c r="N10"/>
  <c r="M10"/>
  <c r="B10"/>
  <c r="N9"/>
  <c r="M9"/>
  <c r="B9"/>
  <c r="A6"/>
  <c r="K4"/>
  <c r="J4"/>
  <c r="A4"/>
  <c r="A102" i="228"/>
  <c r="G101"/>
  <c r="A101"/>
  <c r="G99"/>
  <c r="A99"/>
  <c r="F15"/>
  <c r="F14"/>
  <c r="E14"/>
  <c r="F13"/>
  <c r="E12"/>
  <c r="F12"/>
  <c r="N11"/>
  <c r="M11"/>
  <c r="A11"/>
  <c r="N10"/>
  <c r="M10"/>
  <c r="B10"/>
  <c r="N9"/>
  <c r="M9"/>
  <c r="B9"/>
  <c r="A6"/>
  <c r="K4"/>
  <c r="J4"/>
  <c r="A4"/>
  <c r="A102" i="227"/>
  <c r="G101"/>
  <c r="A101"/>
  <c r="G99"/>
  <c r="A99"/>
  <c r="F15"/>
  <c r="F14"/>
  <c r="E14"/>
  <c r="F13"/>
  <c r="E12"/>
  <c r="F12"/>
  <c r="N11"/>
  <c r="M11"/>
  <c r="A11"/>
  <c r="N10"/>
  <c r="M10"/>
  <c r="B10"/>
  <c r="N9"/>
  <c r="M9"/>
  <c r="B9"/>
  <c r="A6"/>
  <c r="K4"/>
  <c r="J4"/>
  <c r="A4"/>
  <c r="A102" i="226"/>
  <c r="G101"/>
  <c r="A101"/>
  <c r="G99"/>
  <c r="A99"/>
  <c r="F15"/>
  <c r="F14"/>
  <c r="E14"/>
  <c r="F13"/>
  <c r="E12"/>
  <c r="F12"/>
  <c r="N11"/>
  <c r="M11"/>
  <c r="A11"/>
  <c r="N10"/>
  <c r="M10"/>
  <c r="B10"/>
  <c r="N9"/>
  <c r="M9"/>
  <c r="B9"/>
  <c r="A6"/>
  <c r="K4"/>
  <c r="J4"/>
  <c r="A4"/>
  <c r="A102" i="225"/>
  <c r="G101"/>
  <c r="A101"/>
  <c r="G99"/>
  <c r="A99"/>
  <c r="F15"/>
  <c r="F14"/>
  <c r="E14"/>
  <c r="F13"/>
  <c r="E12"/>
  <c r="F12"/>
  <c r="N11"/>
  <c r="M11"/>
  <c r="A11"/>
  <c r="N10"/>
  <c r="M10"/>
  <c r="B10"/>
  <c r="N9"/>
  <c r="M9"/>
  <c r="B9"/>
  <c r="A6"/>
  <c r="K4"/>
  <c r="J4"/>
  <c r="A4"/>
  <c r="A102" i="224"/>
  <c r="G101"/>
  <c r="A101"/>
  <c r="G99"/>
  <c r="A99"/>
  <c r="F15"/>
  <c r="F14"/>
  <c r="E14"/>
  <c r="F13"/>
  <c r="E12"/>
  <c r="F12"/>
  <c r="N11"/>
  <c r="M11"/>
  <c r="A11"/>
  <c r="N10"/>
  <c r="M10"/>
  <c r="B10"/>
  <c r="N9"/>
  <c r="M9"/>
  <c r="B9"/>
  <c r="A6"/>
  <c r="K4"/>
  <c r="J4"/>
  <c r="A4"/>
  <c r="A102" i="223"/>
  <c r="G101"/>
  <c r="A101"/>
  <c r="G99"/>
  <c r="A99"/>
  <c r="F15"/>
  <c r="F14"/>
  <c r="E14"/>
  <c r="F13"/>
  <c r="E12"/>
  <c r="F12"/>
  <c r="N11"/>
  <c r="M11"/>
  <c r="A11"/>
  <c r="N10"/>
  <c r="M10"/>
  <c r="B10"/>
  <c r="N9"/>
  <c r="M9"/>
  <c r="B9"/>
  <c r="A6"/>
  <c r="K4"/>
  <c r="J4"/>
  <c r="A4"/>
  <c r="A102" i="222"/>
  <c r="G101"/>
  <c r="A101"/>
  <c r="G99"/>
  <c r="A99"/>
  <c r="F15"/>
  <c r="F14"/>
  <c r="E14"/>
  <c r="F13"/>
  <c r="E12"/>
  <c r="F12"/>
  <c r="N11"/>
  <c r="M11"/>
  <c r="A11"/>
  <c r="N10"/>
  <c r="M10"/>
  <c r="B10"/>
  <c r="N9"/>
  <c r="M9"/>
  <c r="B9"/>
  <c r="A6"/>
  <c r="K4"/>
  <c r="J4"/>
  <c r="A4"/>
  <c r="B43" i="118"/>
  <c r="B41"/>
  <c r="B43" i="120"/>
  <c r="B41"/>
  <c r="A86" i="101"/>
  <c r="A84"/>
  <c r="A86" i="102"/>
  <c r="A84"/>
  <c r="A86" i="103"/>
  <c r="A84"/>
  <c r="A86" i="104"/>
  <c r="A84"/>
  <c r="A86" i="105"/>
  <c r="A84"/>
  <c r="A86" i="106"/>
  <c r="A84"/>
  <c r="A86" i="137"/>
  <c r="A84"/>
  <c r="A86" i="138"/>
  <c r="A84"/>
  <c r="A86" i="139"/>
  <c r="A84"/>
  <c r="A86" i="140"/>
  <c r="A84"/>
  <c r="A86" i="141"/>
  <c r="A84"/>
  <c r="A86" i="142"/>
  <c r="A84"/>
  <c r="A86" i="143"/>
  <c r="A84"/>
  <c r="A86" i="144"/>
  <c r="A84"/>
  <c r="A86" i="145"/>
  <c r="A84"/>
  <c r="A86" i="146"/>
  <c r="A84"/>
  <c r="A86" i="147"/>
  <c r="A84"/>
  <c r="A86" i="148"/>
  <c r="A84"/>
  <c r="A86" i="149"/>
  <c r="A84"/>
  <c r="A86" i="150"/>
  <c r="A84"/>
  <c r="A86" i="151"/>
  <c r="A84"/>
  <c r="A86" i="152"/>
  <c r="A84"/>
  <c r="A86" i="153"/>
  <c r="A84"/>
  <c r="A86" i="154"/>
  <c r="A84"/>
  <c r="A86" i="155"/>
  <c r="A84"/>
  <c r="A86" i="156"/>
  <c r="A84"/>
  <c r="A86" i="157"/>
  <c r="A84"/>
  <c r="A86" i="158"/>
  <c r="A84"/>
  <c r="A86" i="159"/>
  <c r="A84"/>
  <c r="A86" i="160"/>
  <c r="A84"/>
  <c r="A86" i="161"/>
  <c r="A84"/>
  <c r="A86" i="111"/>
  <c r="A84"/>
  <c r="A86" i="112"/>
  <c r="A84"/>
  <c r="A86" i="113"/>
  <c r="A84"/>
  <c r="A86" i="114"/>
  <c r="A84"/>
  <c r="A86" i="115"/>
  <c r="A84"/>
  <c r="A86" i="116"/>
  <c r="A84"/>
  <c r="A86" i="207"/>
  <c r="A84"/>
  <c r="A86" i="208"/>
  <c r="A84"/>
  <c r="A86" i="209"/>
  <c r="A84"/>
  <c r="A86" i="210"/>
  <c r="A84"/>
  <c r="A86" i="211"/>
  <c r="A84"/>
  <c r="A86" i="212"/>
  <c r="A84"/>
  <c r="A86" i="213"/>
  <c r="A84"/>
  <c r="A86" i="214"/>
  <c r="A84"/>
  <c r="A86" i="215"/>
  <c r="A84"/>
  <c r="A86" i="216"/>
  <c r="A84"/>
  <c r="A86" i="217"/>
  <c r="A84"/>
  <c r="A86" i="218"/>
  <c r="A84"/>
  <c r="A86" i="219"/>
  <c r="A84"/>
  <c r="A86" i="220"/>
  <c r="A84"/>
  <c r="A86" i="221"/>
  <c r="A84"/>
  <c r="A96" i="96"/>
  <c r="A94"/>
  <c r="A98" i="94"/>
  <c r="A96"/>
  <c r="A100" i="81"/>
  <c r="A98"/>
  <c r="A100" i="82"/>
  <c r="A98"/>
  <c r="A100" i="83"/>
  <c r="A98"/>
  <c r="A100" i="84"/>
  <c r="A98"/>
  <c r="A100" i="85"/>
  <c r="A98"/>
  <c r="A100" i="86"/>
  <c r="A98"/>
  <c r="A100" i="87"/>
  <c r="A98"/>
  <c r="A100" i="88"/>
  <c r="A98"/>
  <c r="A100" i="89"/>
  <c r="A98"/>
  <c r="A100" i="90"/>
  <c r="A98"/>
  <c r="A100" i="91"/>
  <c r="A98"/>
  <c r="A100" i="202"/>
  <c r="A98"/>
  <c r="A100" i="203"/>
  <c r="A98"/>
  <c r="A100" i="204"/>
  <c r="A98"/>
  <c r="A100" i="205"/>
  <c r="A98"/>
  <c r="A100" i="206"/>
  <c r="A98"/>
  <c r="A101" i="65"/>
  <c r="A99"/>
  <c r="A101" i="66"/>
  <c r="A99"/>
  <c r="A101" i="67"/>
  <c r="A99"/>
  <c r="A101" i="68"/>
  <c r="A99"/>
  <c r="A101" i="69"/>
  <c r="A99"/>
  <c r="A101" i="70"/>
  <c r="A99"/>
  <c r="A101" i="71"/>
  <c r="A99"/>
  <c r="A101" i="72"/>
  <c r="A99"/>
  <c r="A101" i="73"/>
  <c r="A99"/>
  <c r="A101" i="74"/>
  <c r="A99"/>
  <c r="A101" i="75"/>
  <c r="A99"/>
  <c r="A101" i="45"/>
  <c r="A99"/>
  <c r="A101" i="46"/>
  <c r="A99"/>
  <c r="A101" i="47"/>
  <c r="A99"/>
  <c r="A101" i="48"/>
  <c r="A99"/>
  <c r="A101" i="49"/>
  <c r="A99"/>
  <c r="A101" i="50"/>
  <c r="A99"/>
  <c r="A101" i="51"/>
  <c r="A99"/>
  <c r="A101" i="52"/>
  <c r="A99"/>
  <c r="A101" i="53"/>
  <c r="A99"/>
  <c r="A101" i="54"/>
  <c r="A99"/>
  <c r="A101" i="55"/>
  <c r="A99"/>
  <c r="A101" i="56"/>
  <c r="A99"/>
  <c r="A101" i="57"/>
  <c r="A99"/>
  <c r="A101" i="58"/>
  <c r="A99"/>
  <c r="A101" i="59"/>
  <c r="A99"/>
  <c r="A101" i="60"/>
  <c r="A99"/>
  <c r="A102" i="38"/>
  <c r="A100"/>
  <c r="A102" i="39"/>
  <c r="A100"/>
  <c r="A102" i="40"/>
  <c r="A100"/>
  <c r="A102" i="163"/>
  <c r="A100"/>
  <c r="A102" i="164"/>
  <c r="A100"/>
  <c r="A102" i="165"/>
  <c r="A100"/>
  <c r="A102" i="166"/>
  <c r="A100"/>
  <c r="A102" i="167"/>
  <c r="A100"/>
  <c r="A102" i="168"/>
  <c r="A100"/>
  <c r="A102" i="169"/>
  <c r="A100"/>
  <c r="A102" i="170"/>
  <c r="A100"/>
  <c r="A102" i="171"/>
  <c r="A100"/>
  <c r="A102" i="172"/>
  <c r="A100"/>
  <c r="A102" i="173"/>
  <c r="A100"/>
  <c r="A102" i="174"/>
  <c r="A100"/>
  <c r="A102" i="175"/>
  <c r="A100"/>
  <c r="A102" i="176"/>
  <c r="A100"/>
  <c r="A102" i="177"/>
  <c r="A100"/>
  <c r="F14" i="118"/>
  <c r="F14" i="120"/>
  <c r="G14" i="96"/>
  <c r="E14" i="81"/>
  <c r="E14" i="82"/>
  <c r="E14" i="83"/>
  <c r="E14" i="84"/>
  <c r="E14" i="85"/>
  <c r="E14" i="86"/>
  <c r="E14" i="87"/>
  <c r="E14" i="88"/>
  <c r="E14" i="89"/>
  <c r="E14" i="90"/>
  <c r="E14" i="91"/>
  <c r="E14" i="202"/>
  <c r="E14" i="203"/>
  <c r="E14" i="204"/>
  <c r="E14" i="205"/>
  <c r="E14" i="206"/>
  <c r="E14" i="65"/>
  <c r="E14" i="66"/>
  <c r="E14" i="67"/>
  <c r="E14" i="68"/>
  <c r="E14" i="69"/>
  <c r="E14" i="70"/>
  <c r="E14" i="71"/>
  <c r="E14" i="72"/>
  <c r="E14" i="73"/>
  <c r="E14" i="74"/>
  <c r="E14" i="75"/>
  <c r="F14" i="45"/>
  <c r="F14" i="46"/>
  <c r="F14" i="47"/>
  <c r="F14" i="48"/>
  <c r="F14" i="49"/>
  <c r="F14" i="50"/>
  <c r="F14" i="51"/>
  <c r="F14" i="52"/>
  <c r="F14" i="53"/>
  <c r="F14" i="54"/>
  <c r="F14" i="55"/>
  <c r="F14" i="56"/>
  <c r="F14" i="57"/>
  <c r="F14" i="58"/>
  <c r="F14" i="59"/>
  <c r="F14" i="60"/>
  <c r="E14" i="38"/>
  <c r="E14" i="39"/>
  <c r="E14" i="40"/>
  <c r="E14" i="163"/>
  <c r="E14" i="164"/>
  <c r="E14" i="165"/>
  <c r="E14" i="166"/>
  <c r="E14" i="167"/>
  <c r="E14" i="168"/>
  <c r="E14" i="169"/>
  <c r="E14" i="170"/>
  <c r="E14" i="171"/>
  <c r="E14" i="172"/>
  <c r="E14" i="173"/>
  <c r="E14" i="174"/>
  <c r="E14" i="175"/>
  <c r="E14" i="176"/>
  <c r="E14" i="177"/>
  <c r="F14" i="101"/>
  <c r="F14" i="102"/>
  <c r="F14" i="103"/>
  <c r="F14" i="104"/>
  <c r="F14" i="105"/>
  <c r="F14" i="106"/>
  <c r="F14" i="137"/>
  <c r="F14" i="138"/>
  <c r="F14" i="139"/>
  <c r="F14" i="140"/>
  <c r="F14" i="141"/>
  <c r="F14" i="142"/>
  <c r="F14" i="143"/>
  <c r="F14" i="144"/>
  <c r="F14" i="145"/>
  <c r="F14" i="146"/>
  <c r="F14" i="147"/>
  <c r="F14" i="148"/>
  <c r="F14" i="149"/>
  <c r="F14" i="150"/>
  <c r="F14" i="151"/>
  <c r="F14" i="152"/>
  <c r="F14" i="153"/>
  <c r="F14" i="154"/>
  <c r="F14" i="155"/>
  <c r="F14" i="156"/>
  <c r="F14" i="157"/>
  <c r="F14" i="158"/>
  <c r="F14" i="159"/>
  <c r="F14" i="160"/>
  <c r="F14" i="161"/>
  <c r="F14" i="111"/>
  <c r="F14" i="112"/>
  <c r="F14" i="113"/>
  <c r="F14" i="114"/>
  <c r="F14" i="115"/>
  <c r="F14" i="116"/>
  <c r="F14" i="207"/>
  <c r="F14" i="208"/>
  <c r="F14" i="209"/>
  <c r="F14" i="210"/>
  <c r="F14" i="211"/>
  <c r="F14" i="212"/>
  <c r="F14" i="213"/>
  <c r="F14" i="214"/>
  <c r="F14" i="215"/>
  <c r="F14" i="216"/>
  <c r="F14" i="217"/>
  <c r="F14" i="218"/>
  <c r="F14" i="219"/>
  <c r="F14" i="220"/>
  <c r="F14" i="221"/>
  <c r="A87"/>
  <c r="J86"/>
  <c r="J84"/>
  <c r="F15"/>
  <c r="E14"/>
  <c r="F13"/>
  <c r="E12"/>
  <c r="F12" s="1"/>
  <c r="M11"/>
  <c r="K11"/>
  <c r="A11"/>
  <c r="M10"/>
  <c r="K10"/>
  <c r="B10"/>
  <c r="M9"/>
  <c r="K9"/>
  <c r="B9"/>
  <c r="A6"/>
  <c r="K5"/>
  <c r="J5"/>
  <c r="A5"/>
  <c r="A87" i="220"/>
  <c r="J86"/>
  <c r="J84"/>
  <c r="F15"/>
  <c r="E14"/>
  <c r="F13"/>
  <c r="E12"/>
  <c r="F12"/>
  <c r="M11"/>
  <c r="K11"/>
  <c r="A11"/>
  <c r="M10"/>
  <c r="K10"/>
  <c r="B10"/>
  <c r="M9"/>
  <c r="K9"/>
  <c r="B9"/>
  <c r="A6"/>
  <c r="K5"/>
  <c r="J5"/>
  <c r="A5"/>
  <c r="A87" i="219"/>
  <c r="J86"/>
  <c r="J84"/>
  <c r="F15"/>
  <c r="E14"/>
  <c r="F13"/>
  <c r="E12"/>
  <c r="F12" s="1"/>
  <c r="M11"/>
  <c r="K11"/>
  <c r="A11"/>
  <c r="M10"/>
  <c r="K10"/>
  <c r="B10"/>
  <c r="M9"/>
  <c r="K9"/>
  <c r="B9"/>
  <c r="A6"/>
  <c r="K5"/>
  <c r="J5"/>
  <c r="A5"/>
  <c r="A87" i="218"/>
  <c r="J86"/>
  <c r="J84"/>
  <c r="F15"/>
  <c r="E14"/>
  <c r="F13"/>
  <c r="E12"/>
  <c r="F12"/>
  <c r="M11"/>
  <c r="K11"/>
  <c r="A11"/>
  <c r="M10"/>
  <c r="K10"/>
  <c r="B10"/>
  <c r="M9"/>
  <c r="K9"/>
  <c r="B9"/>
  <c r="A6"/>
  <c r="K5"/>
  <c r="J5"/>
  <c r="A5"/>
  <c r="A87" i="217"/>
  <c r="J86"/>
  <c r="J84"/>
  <c r="F15"/>
  <c r="E14"/>
  <c r="F13"/>
  <c r="E12"/>
  <c r="F12" s="1"/>
  <c r="M11"/>
  <c r="K11"/>
  <c r="A11"/>
  <c r="M10"/>
  <c r="K10"/>
  <c r="B10"/>
  <c r="M9"/>
  <c r="K9"/>
  <c r="B9"/>
  <c r="A6"/>
  <c r="K5"/>
  <c r="J5"/>
  <c r="A5"/>
  <c r="A87" i="216"/>
  <c r="J86"/>
  <c r="J84"/>
  <c r="F15"/>
  <c r="E14"/>
  <c r="F13"/>
  <c r="E12"/>
  <c r="F12"/>
  <c r="M11"/>
  <c r="K11"/>
  <c r="A11"/>
  <c r="M10"/>
  <c r="K10"/>
  <c r="B10"/>
  <c r="M9"/>
  <c r="K9"/>
  <c r="B9"/>
  <c r="A6"/>
  <c r="K5"/>
  <c r="J5"/>
  <c r="A5"/>
  <c r="A87" i="215"/>
  <c r="J86"/>
  <c r="J84"/>
  <c r="F15"/>
  <c r="E14"/>
  <c r="F13"/>
  <c r="E12"/>
  <c r="F12" s="1"/>
  <c r="M11"/>
  <c r="K11"/>
  <c r="A11"/>
  <c r="M10"/>
  <c r="K10"/>
  <c r="B10"/>
  <c r="M9"/>
  <c r="K9"/>
  <c r="B9"/>
  <c r="A6"/>
  <c r="K5"/>
  <c r="J5"/>
  <c r="A5"/>
  <c r="A87" i="214"/>
  <c r="J86"/>
  <c r="J84"/>
  <c r="F15"/>
  <c r="E14"/>
  <c r="F13"/>
  <c r="E12"/>
  <c r="F12"/>
  <c r="M11"/>
  <c r="K11"/>
  <c r="A11"/>
  <c r="M10"/>
  <c r="K10"/>
  <c r="B10"/>
  <c r="M9"/>
  <c r="K9"/>
  <c r="B9"/>
  <c r="A6"/>
  <c r="K5"/>
  <c r="J5"/>
  <c r="A5"/>
  <c r="A87" i="213"/>
  <c r="J86"/>
  <c r="J84"/>
  <c r="F15"/>
  <c r="E14"/>
  <c r="F13"/>
  <c r="E12"/>
  <c r="F12" s="1"/>
  <c r="M11"/>
  <c r="K11"/>
  <c r="A11"/>
  <c r="M10"/>
  <c r="K10"/>
  <c r="B10"/>
  <c r="M9"/>
  <c r="K9"/>
  <c r="B9"/>
  <c r="A6"/>
  <c r="K5"/>
  <c r="J5"/>
  <c r="A5"/>
  <c r="A87" i="212"/>
  <c r="J86"/>
  <c r="J84"/>
  <c r="F15"/>
  <c r="E14"/>
  <c r="F13"/>
  <c r="E12"/>
  <c r="F12"/>
  <c r="M11"/>
  <c r="K11"/>
  <c r="A11"/>
  <c r="M10"/>
  <c r="K10"/>
  <c r="B10"/>
  <c r="M9"/>
  <c r="K9"/>
  <c r="B9"/>
  <c r="A6"/>
  <c r="K5"/>
  <c r="J5"/>
  <c r="A5"/>
  <c r="A87" i="211"/>
  <c r="J86"/>
  <c r="J84"/>
  <c r="F15"/>
  <c r="E14"/>
  <c r="F13"/>
  <c r="E12"/>
  <c r="F12" s="1"/>
  <c r="M11"/>
  <c r="K11"/>
  <c r="A11"/>
  <c r="M10"/>
  <c r="K10"/>
  <c r="B10"/>
  <c r="M9"/>
  <c r="K9"/>
  <c r="B9"/>
  <c r="A6"/>
  <c r="K5"/>
  <c r="J5"/>
  <c r="A5"/>
  <c r="A87" i="210"/>
  <c r="J86"/>
  <c r="J84"/>
  <c r="F15"/>
  <c r="E14"/>
  <c r="F13"/>
  <c r="E12"/>
  <c r="F12"/>
  <c r="M11"/>
  <c r="K11"/>
  <c r="A11"/>
  <c r="M10"/>
  <c r="K10"/>
  <c r="B10"/>
  <c r="M9"/>
  <c r="K9"/>
  <c r="B9"/>
  <c r="A6"/>
  <c r="K5"/>
  <c r="J5"/>
  <c r="A5"/>
  <c r="A87" i="209"/>
  <c r="J86"/>
  <c r="J84"/>
  <c r="F15"/>
  <c r="E14"/>
  <c r="F13"/>
  <c r="E12"/>
  <c r="F12" s="1"/>
  <c r="M11"/>
  <c r="K11"/>
  <c r="A11"/>
  <c r="M10"/>
  <c r="K10"/>
  <c r="B10"/>
  <c r="M9"/>
  <c r="K9"/>
  <c r="B9"/>
  <c r="A6"/>
  <c r="K5"/>
  <c r="J5"/>
  <c r="A5"/>
  <c r="A87" i="208"/>
  <c r="J86"/>
  <c r="J84"/>
  <c r="F15"/>
  <c r="E14"/>
  <c r="F13"/>
  <c r="E12"/>
  <c r="F12"/>
  <c r="M11"/>
  <c r="K11"/>
  <c r="A11"/>
  <c r="M10"/>
  <c r="K10"/>
  <c r="B10"/>
  <c r="M9"/>
  <c r="K9"/>
  <c r="B9"/>
  <c r="A6"/>
  <c r="K5"/>
  <c r="J5"/>
  <c r="A5"/>
  <c r="A87" i="207"/>
  <c r="J86"/>
  <c r="J84"/>
  <c r="F15"/>
  <c r="E14"/>
  <c r="F13"/>
  <c r="E12"/>
  <c r="F12" s="1"/>
  <c r="M11"/>
  <c r="K11"/>
  <c r="A11"/>
  <c r="M10"/>
  <c r="K10"/>
  <c r="B10"/>
  <c r="M9"/>
  <c r="K9"/>
  <c r="B9"/>
  <c r="A6"/>
  <c r="K5"/>
  <c r="J5"/>
  <c r="A5"/>
  <c r="A102" i="206"/>
  <c r="F100"/>
  <c r="F98"/>
  <c r="E15"/>
  <c r="D14"/>
  <c r="E13"/>
  <c r="D12"/>
  <c r="E12"/>
  <c r="K11"/>
  <c r="J11"/>
  <c r="K10"/>
  <c r="J10"/>
  <c r="B10"/>
  <c r="K9"/>
  <c r="J9"/>
  <c r="B9"/>
  <c r="A6"/>
  <c r="I5"/>
  <c r="H5"/>
  <c r="A5"/>
  <c r="A102" i="205"/>
  <c r="F100"/>
  <c r="F98"/>
  <c r="E15"/>
  <c r="D14"/>
  <c r="E13"/>
  <c r="D12"/>
  <c r="E12"/>
  <c r="K11"/>
  <c r="J11"/>
  <c r="K10"/>
  <c r="J10"/>
  <c r="B10"/>
  <c r="K9"/>
  <c r="J9"/>
  <c r="B9"/>
  <c r="A6"/>
  <c r="I5"/>
  <c r="H5"/>
  <c r="A5"/>
  <c r="A102" i="204"/>
  <c r="F100"/>
  <c r="F98"/>
  <c r="E15"/>
  <c r="D14"/>
  <c r="E13"/>
  <c r="D12"/>
  <c r="E12"/>
  <c r="K11"/>
  <c r="J11"/>
  <c r="K10"/>
  <c r="J10"/>
  <c r="B10"/>
  <c r="K9"/>
  <c r="J9"/>
  <c r="B9"/>
  <c r="A6"/>
  <c r="I5"/>
  <c r="H5"/>
  <c r="A5"/>
  <c r="A102" i="203"/>
  <c r="F100"/>
  <c r="F98"/>
  <c r="E15"/>
  <c r="D14"/>
  <c r="E13"/>
  <c r="D12"/>
  <c r="E12"/>
  <c r="K11"/>
  <c r="J11"/>
  <c r="K10"/>
  <c r="J10"/>
  <c r="B10"/>
  <c r="K9"/>
  <c r="J9"/>
  <c r="B9"/>
  <c r="A6"/>
  <c r="I5"/>
  <c r="H5"/>
  <c r="A5"/>
  <c r="A102" i="202"/>
  <c r="F100"/>
  <c r="F98"/>
  <c r="E15"/>
  <c r="D14"/>
  <c r="E13"/>
  <c r="D12"/>
  <c r="E12"/>
  <c r="K11"/>
  <c r="J11"/>
  <c r="K10"/>
  <c r="J10"/>
  <c r="B10"/>
  <c r="K9"/>
  <c r="J9"/>
  <c r="B9"/>
  <c r="A6"/>
  <c r="I5"/>
  <c r="H5"/>
  <c r="A5"/>
  <c r="K5" i="101"/>
  <c r="K5" i="102"/>
  <c r="K5" i="103"/>
  <c r="K5" i="104"/>
  <c r="K5" i="105"/>
  <c r="K5" i="106"/>
  <c r="K5" i="137"/>
  <c r="K5" i="138"/>
  <c r="K5" i="139"/>
  <c r="K5" i="140"/>
  <c r="K5" i="141"/>
  <c r="K5" i="142"/>
  <c r="K5" i="143"/>
  <c r="K5" i="144"/>
  <c r="K5" i="145"/>
  <c r="K5" i="146"/>
  <c r="K5" i="147"/>
  <c r="K5" i="148"/>
  <c r="K5" i="149"/>
  <c r="K5" i="150"/>
  <c r="K5" i="151"/>
  <c r="K5" i="152"/>
  <c r="K5" i="153"/>
  <c r="K5" i="154"/>
  <c r="K5" i="155"/>
  <c r="K5" i="156"/>
  <c r="K5" i="157"/>
  <c r="K5" i="158"/>
  <c r="K5" i="159"/>
  <c r="K5" i="160"/>
  <c r="K5" i="161"/>
  <c r="K5" i="111"/>
  <c r="K5" i="112"/>
  <c r="K5" i="113"/>
  <c r="K5" i="114"/>
  <c r="K5" i="115"/>
  <c r="K5" i="116"/>
  <c r="J5" i="101"/>
  <c r="J5" i="102"/>
  <c r="J5" i="103"/>
  <c r="J5" i="104"/>
  <c r="J5" i="105"/>
  <c r="J5" i="106"/>
  <c r="J5" i="137"/>
  <c r="J5" i="138"/>
  <c r="J5" i="139"/>
  <c r="J5" i="140"/>
  <c r="J5" i="141"/>
  <c r="J5" i="142"/>
  <c r="J5" i="143"/>
  <c r="J5" i="144"/>
  <c r="J5" i="145"/>
  <c r="J5" i="146"/>
  <c r="J5" i="147"/>
  <c r="J5" i="148"/>
  <c r="J5" i="149"/>
  <c r="J5" i="150"/>
  <c r="J5" i="151"/>
  <c r="J5" i="152"/>
  <c r="J5" i="153"/>
  <c r="J5" i="154"/>
  <c r="J5" i="155"/>
  <c r="J5" i="156"/>
  <c r="J5" i="157"/>
  <c r="J5" i="158"/>
  <c r="J5" i="159"/>
  <c r="J5" i="160"/>
  <c r="J5" i="161"/>
  <c r="J5" i="111"/>
  <c r="J5" i="112"/>
  <c r="J5" i="113"/>
  <c r="J5" i="114"/>
  <c r="J5" i="115"/>
  <c r="J5" i="116"/>
  <c r="A5" i="101"/>
  <c r="A5" i="102"/>
  <c r="A5" i="103"/>
  <c r="A5" i="104"/>
  <c r="A5" i="105"/>
  <c r="A5" i="106"/>
  <c r="A5" i="137"/>
  <c r="A5" i="138"/>
  <c r="A5" i="139"/>
  <c r="A5" i="140"/>
  <c r="A5" i="141"/>
  <c r="A5" i="142"/>
  <c r="A5" i="143"/>
  <c r="A5" i="144"/>
  <c r="A5" i="145"/>
  <c r="A5" i="146"/>
  <c r="A5" i="147"/>
  <c r="A5" i="148"/>
  <c r="A5" i="149"/>
  <c r="A5" i="150"/>
  <c r="A5" i="151"/>
  <c r="A5" i="152"/>
  <c r="A5" i="153"/>
  <c r="A5" i="154"/>
  <c r="A5" i="155"/>
  <c r="A5" i="156"/>
  <c r="A5" i="157"/>
  <c r="A5" i="158"/>
  <c r="A5" i="159"/>
  <c r="A5" i="160"/>
  <c r="A5" i="161"/>
  <c r="A5" i="111"/>
  <c r="A5" i="112"/>
  <c r="A5" i="113"/>
  <c r="A5" i="114"/>
  <c r="A5" i="115"/>
  <c r="A5" i="116"/>
  <c r="I5" i="81"/>
  <c r="I5" i="82"/>
  <c r="I5" i="83"/>
  <c r="I5" i="84"/>
  <c r="I5" i="85"/>
  <c r="I5" i="86"/>
  <c r="I5" i="87"/>
  <c r="I5" i="88"/>
  <c r="I5" i="89"/>
  <c r="I5" i="90"/>
  <c r="I5" i="91"/>
  <c r="H5" i="81"/>
  <c r="H5" i="82"/>
  <c r="H5" i="83"/>
  <c r="H5" i="84"/>
  <c r="H5" i="85"/>
  <c r="H5" i="86"/>
  <c r="H5" i="87"/>
  <c r="H5" i="88"/>
  <c r="H5" i="89"/>
  <c r="H5" i="90"/>
  <c r="H5" i="91"/>
  <c r="A5" i="81"/>
  <c r="A5" i="82"/>
  <c r="A5" i="83"/>
  <c r="A5" i="84"/>
  <c r="A5" i="85"/>
  <c r="A5" i="86"/>
  <c r="A5" i="87"/>
  <c r="A5" i="88"/>
  <c r="A5" i="89"/>
  <c r="A5" i="90"/>
  <c r="A5" i="91"/>
  <c r="E5" i="65"/>
  <c r="D5"/>
  <c r="A5"/>
  <c r="E5" i="66"/>
  <c r="D5"/>
  <c r="A5"/>
  <c r="E5" i="67"/>
  <c r="D5"/>
  <c r="A5"/>
  <c r="E5" i="68"/>
  <c r="D5"/>
  <c r="A5"/>
  <c r="E5" i="69"/>
  <c r="D5"/>
  <c r="A5"/>
  <c r="E5" i="70"/>
  <c r="D5"/>
  <c r="A5"/>
  <c r="E5" i="71"/>
  <c r="D5"/>
  <c r="A5"/>
  <c r="E5" i="72"/>
  <c r="D5"/>
  <c r="A5"/>
  <c r="E5" i="73"/>
  <c r="D5"/>
  <c r="A5"/>
  <c r="E5" i="74"/>
  <c r="D5"/>
  <c r="A5"/>
  <c r="E5" i="75"/>
  <c r="D5"/>
  <c r="A5"/>
  <c r="K4" i="45"/>
  <c r="K4" i="46"/>
  <c r="K4" i="47"/>
  <c r="K4" i="48"/>
  <c r="K4" i="49"/>
  <c r="K4" i="50"/>
  <c r="K4" i="51"/>
  <c r="K4" i="52"/>
  <c r="K4" i="53"/>
  <c r="K4" i="54"/>
  <c r="K4" i="55"/>
  <c r="K4" i="56"/>
  <c r="K4" i="57"/>
  <c r="K4" i="58"/>
  <c r="K4" i="59"/>
  <c r="K4" i="60"/>
  <c r="J4" i="45"/>
  <c r="J4" i="46"/>
  <c r="J4" i="47"/>
  <c r="J4" i="48"/>
  <c r="J4" i="49"/>
  <c r="J4" i="50"/>
  <c r="J4" i="51"/>
  <c r="J4" i="52"/>
  <c r="J4" i="53"/>
  <c r="J4" i="54"/>
  <c r="J4" i="55"/>
  <c r="J4" i="56"/>
  <c r="J4" i="57"/>
  <c r="J4" i="58"/>
  <c r="J4" i="59"/>
  <c r="J4" i="60"/>
  <c r="A4" i="45"/>
  <c r="A4" i="46"/>
  <c r="A4" i="47"/>
  <c r="A4" i="48"/>
  <c r="A4" i="49"/>
  <c r="A4" i="50"/>
  <c r="A4" i="51"/>
  <c r="A4" i="52"/>
  <c r="A4" i="53"/>
  <c r="A4" i="54"/>
  <c r="A4" i="55"/>
  <c r="A4" i="56"/>
  <c r="A4" i="57"/>
  <c r="A4" i="58"/>
  <c r="A4" i="59"/>
  <c r="A4" i="60"/>
  <c r="H5" i="38"/>
  <c r="H5" i="39"/>
  <c r="H5" i="40"/>
  <c r="H5" i="163"/>
  <c r="H5" i="164"/>
  <c r="H5" i="165"/>
  <c r="H5" i="166"/>
  <c r="H5" i="167"/>
  <c r="H5" i="168"/>
  <c r="H5" i="169"/>
  <c r="H5" i="170"/>
  <c r="H5" i="171"/>
  <c r="H5" i="172"/>
  <c r="H5" i="173"/>
  <c r="H5" i="174"/>
  <c r="H5" i="175"/>
  <c r="H5" i="176"/>
  <c r="H5" i="177"/>
  <c r="G5" i="38"/>
  <c r="G5" i="39"/>
  <c r="G5" i="40"/>
  <c r="G5" i="163"/>
  <c r="G5" i="164"/>
  <c r="G5" i="165"/>
  <c r="G5" i="166"/>
  <c r="G5" i="167"/>
  <c r="G5" i="168"/>
  <c r="G5" i="169"/>
  <c r="G5" i="170"/>
  <c r="G5" i="171"/>
  <c r="G5" i="172"/>
  <c r="G5" i="173"/>
  <c r="G5" i="174"/>
  <c r="G5" i="175"/>
  <c r="G5" i="176"/>
  <c r="G5" i="177"/>
  <c r="A5" i="38"/>
  <c r="A5" i="39"/>
  <c r="A5" i="40"/>
  <c r="A5" i="163"/>
  <c r="A5" i="164"/>
  <c r="A5" i="165"/>
  <c r="A5" i="166"/>
  <c r="A5" i="167"/>
  <c r="A5" i="168"/>
  <c r="A5" i="169"/>
  <c r="A5" i="170"/>
  <c r="A5" i="171"/>
  <c r="A5" i="172"/>
  <c r="A5" i="173"/>
  <c r="A5" i="174"/>
  <c r="A5" i="175"/>
  <c r="A5" i="176"/>
  <c r="A5" i="177"/>
  <c r="A98" i="96"/>
  <c r="I96"/>
  <c r="I94"/>
  <c r="K38" i="118"/>
  <c r="I38"/>
  <c r="G38"/>
  <c r="E38"/>
  <c r="D38"/>
  <c r="K34"/>
  <c r="I34"/>
  <c r="G34"/>
  <c r="E34"/>
  <c r="D34"/>
  <c r="K33"/>
  <c r="I33"/>
  <c r="G33"/>
  <c r="E33"/>
  <c r="D33"/>
  <c r="M29"/>
  <c r="K29"/>
  <c r="I29"/>
  <c r="G29"/>
  <c r="E29"/>
  <c r="D29"/>
  <c r="M25"/>
  <c r="K25"/>
  <c r="I25"/>
  <c r="G25"/>
  <c r="E25"/>
  <c r="D25"/>
  <c r="K38" i="120"/>
  <c r="I38"/>
  <c r="G38"/>
  <c r="E38"/>
  <c r="D38"/>
  <c r="K34"/>
  <c r="I34"/>
  <c r="G34"/>
  <c r="E34"/>
  <c r="D34"/>
  <c r="K33"/>
  <c r="I33"/>
  <c r="G33"/>
  <c r="E33"/>
  <c r="D33"/>
  <c r="M29"/>
  <c r="K29"/>
  <c r="I29"/>
  <c r="G29"/>
  <c r="E29"/>
  <c r="D29"/>
  <c r="M25"/>
  <c r="K25"/>
  <c r="I25"/>
  <c r="G25"/>
  <c r="E25"/>
  <c r="D25"/>
  <c r="G15" i="96"/>
  <c r="E14"/>
  <c r="G13"/>
  <c r="F6"/>
  <c r="B10"/>
  <c r="B9"/>
  <c r="E12"/>
  <c r="G12" s="1"/>
  <c r="Q11"/>
  <c r="Q10"/>
  <c r="Q9"/>
  <c r="R91"/>
  <c r="Q91"/>
  <c r="P90"/>
  <c r="O90"/>
  <c r="N90"/>
  <c r="M90"/>
  <c r="L90"/>
  <c r="K90"/>
  <c r="J90"/>
  <c r="I90"/>
  <c r="H90"/>
  <c r="R90"/>
  <c r="G90"/>
  <c r="Q90"/>
  <c r="F90"/>
  <c r="E90"/>
  <c r="R85"/>
  <c r="Q85"/>
  <c r="R84"/>
  <c r="Q84"/>
  <c r="R83"/>
  <c r="Q83"/>
  <c r="P82"/>
  <c r="O82"/>
  <c r="N82"/>
  <c r="M82"/>
  <c r="L82"/>
  <c r="K82"/>
  <c r="J82"/>
  <c r="I82"/>
  <c r="H82"/>
  <c r="R82"/>
  <c r="G82"/>
  <c r="Q82"/>
  <c r="F82"/>
  <c r="E82"/>
  <c r="P81"/>
  <c r="O81"/>
  <c r="N81"/>
  <c r="M81"/>
  <c r="L81"/>
  <c r="K81"/>
  <c r="J81"/>
  <c r="I81"/>
  <c r="H81"/>
  <c r="R81"/>
  <c r="G81"/>
  <c r="Q81"/>
  <c r="F81"/>
  <c r="E81"/>
  <c r="R79"/>
  <c r="Q79"/>
  <c r="R78"/>
  <c r="Q78"/>
  <c r="R77"/>
  <c r="Q77"/>
  <c r="R76"/>
  <c r="Q76"/>
  <c r="P75"/>
  <c r="O75"/>
  <c r="N75"/>
  <c r="M75"/>
  <c r="L75"/>
  <c r="K75"/>
  <c r="J75"/>
  <c r="I75"/>
  <c r="H75"/>
  <c r="R75"/>
  <c r="G75"/>
  <c r="Q75"/>
  <c r="F75"/>
  <c r="E75"/>
  <c r="R74"/>
  <c r="Q74"/>
  <c r="R73"/>
  <c r="Q73"/>
  <c r="R72"/>
  <c r="Q72"/>
  <c r="R71"/>
  <c r="Q71"/>
  <c r="R70"/>
  <c r="Q70"/>
  <c r="P69"/>
  <c r="O69"/>
  <c r="N69"/>
  <c r="M69"/>
  <c r="L69"/>
  <c r="K69"/>
  <c r="J69"/>
  <c r="I69"/>
  <c r="H69"/>
  <c r="R69"/>
  <c r="G69"/>
  <c r="Q69"/>
  <c r="F69"/>
  <c r="E69"/>
  <c r="R68"/>
  <c r="Q68"/>
  <c r="R67"/>
  <c r="Q67"/>
  <c r="P66"/>
  <c r="O66"/>
  <c r="N66"/>
  <c r="M66"/>
  <c r="L66"/>
  <c r="K66"/>
  <c r="J66"/>
  <c r="I66"/>
  <c r="H66"/>
  <c r="R66"/>
  <c r="G66"/>
  <c r="Q66"/>
  <c r="F66"/>
  <c r="E66"/>
  <c r="R65"/>
  <c r="Q65"/>
  <c r="R64"/>
  <c r="Q64"/>
  <c r="P63"/>
  <c r="O63"/>
  <c r="O61" s="1"/>
  <c r="N63"/>
  <c r="M63"/>
  <c r="L63"/>
  <c r="K63"/>
  <c r="J63"/>
  <c r="I63"/>
  <c r="I61" s="1"/>
  <c r="H63"/>
  <c r="R63"/>
  <c r="G63"/>
  <c r="Q63"/>
  <c r="F63"/>
  <c r="E63"/>
  <c r="R62"/>
  <c r="Q62"/>
  <c r="P61"/>
  <c r="P60"/>
  <c r="N61"/>
  <c r="N60" s="1"/>
  <c r="M61"/>
  <c r="M60" s="1"/>
  <c r="L61"/>
  <c r="L60" s="1"/>
  <c r="K61"/>
  <c r="J61"/>
  <c r="J60"/>
  <c r="H61"/>
  <c r="R61" s="1"/>
  <c r="G61"/>
  <c r="Q61" s="1"/>
  <c r="F61"/>
  <c r="F60" s="1"/>
  <c r="E61"/>
  <c r="E60"/>
  <c r="R59"/>
  <c r="Q59"/>
  <c r="R58"/>
  <c r="Q58"/>
  <c r="R57"/>
  <c r="Q57"/>
  <c r="R56"/>
  <c r="Q56"/>
  <c r="P55"/>
  <c r="O55"/>
  <c r="N55"/>
  <c r="M55"/>
  <c r="L55"/>
  <c r="K55"/>
  <c r="J55"/>
  <c r="I55"/>
  <c r="H55"/>
  <c r="R55"/>
  <c r="G55"/>
  <c r="Q55"/>
  <c r="F55"/>
  <c r="E55"/>
  <c r="R54"/>
  <c r="Q54"/>
  <c r="R53"/>
  <c r="Q53"/>
  <c r="P52"/>
  <c r="O52"/>
  <c r="N52"/>
  <c r="M52"/>
  <c r="L52"/>
  <c r="K52"/>
  <c r="J52"/>
  <c r="I52"/>
  <c r="H52"/>
  <c r="R52"/>
  <c r="G52"/>
  <c r="Q52"/>
  <c r="F52"/>
  <c r="E52"/>
  <c r="R51"/>
  <c r="Q51"/>
  <c r="R50"/>
  <c r="Q50"/>
  <c r="R49"/>
  <c r="Q49"/>
  <c r="P48"/>
  <c r="O48"/>
  <c r="N48"/>
  <c r="M48"/>
  <c r="L48"/>
  <c r="K48"/>
  <c r="J48"/>
  <c r="I48"/>
  <c r="H48"/>
  <c r="R48"/>
  <c r="G48"/>
  <c r="Q48"/>
  <c r="F48"/>
  <c r="E48"/>
  <c r="R47"/>
  <c r="Q47"/>
  <c r="R46"/>
  <c r="Q46"/>
  <c r="R45"/>
  <c r="Q45"/>
  <c r="R44"/>
  <c r="Q44"/>
  <c r="R43"/>
  <c r="Q43"/>
  <c r="R42"/>
  <c r="Q42"/>
  <c r="P41"/>
  <c r="O41"/>
  <c r="N41"/>
  <c r="M41"/>
  <c r="L41"/>
  <c r="K41"/>
  <c r="J41"/>
  <c r="I41"/>
  <c r="H41"/>
  <c r="R41"/>
  <c r="G41"/>
  <c r="Q41"/>
  <c r="F41"/>
  <c r="E41"/>
  <c r="R40"/>
  <c r="Q40"/>
  <c r="R39"/>
  <c r="Q39"/>
  <c r="R38"/>
  <c r="Q38"/>
  <c r="R37"/>
  <c r="Q37"/>
  <c r="R36"/>
  <c r="Q36"/>
  <c r="R35"/>
  <c r="Q35"/>
  <c r="R34"/>
  <c r="Q34"/>
  <c r="R33"/>
  <c r="Q33"/>
  <c r="R32"/>
  <c r="Q32"/>
  <c r="R31"/>
  <c r="Q31"/>
  <c r="R30"/>
  <c r="Q30"/>
  <c r="P29"/>
  <c r="O29"/>
  <c r="N29"/>
  <c r="M29"/>
  <c r="L29"/>
  <c r="K29"/>
  <c r="J29"/>
  <c r="I29"/>
  <c r="H29"/>
  <c r="R29"/>
  <c r="G29"/>
  <c r="Q29"/>
  <c r="F29"/>
  <c r="E29"/>
  <c r="R28"/>
  <c r="Q28"/>
  <c r="R27"/>
  <c r="Q27"/>
  <c r="R26"/>
  <c r="Q26"/>
  <c r="P25"/>
  <c r="O25"/>
  <c r="N25"/>
  <c r="M25"/>
  <c r="L25"/>
  <c r="K25"/>
  <c r="J25"/>
  <c r="I25"/>
  <c r="H25"/>
  <c r="R25"/>
  <c r="G25"/>
  <c r="Q25"/>
  <c r="F25"/>
  <c r="E25"/>
  <c r="P24"/>
  <c r="O24"/>
  <c r="N24"/>
  <c r="M24"/>
  <c r="L24"/>
  <c r="K24"/>
  <c r="J24"/>
  <c r="I24"/>
  <c r="H24"/>
  <c r="R24"/>
  <c r="G24"/>
  <c r="Q24"/>
  <c r="F24"/>
  <c r="E24"/>
  <c r="P23"/>
  <c r="O23"/>
  <c r="N23"/>
  <c r="M23"/>
  <c r="L23"/>
  <c r="K23"/>
  <c r="J23"/>
  <c r="I23"/>
  <c r="H23"/>
  <c r="R23"/>
  <c r="G23"/>
  <c r="Q23"/>
  <c r="F23"/>
  <c r="E23"/>
  <c r="E22" s="1"/>
  <c r="G20" i="94"/>
  <c r="D20"/>
  <c r="I76"/>
  <c r="I70"/>
  <c r="I67"/>
  <c r="I64"/>
  <c r="I56"/>
  <c r="I53" s="1"/>
  <c r="I49"/>
  <c r="I42"/>
  <c r="I30"/>
  <c r="I26"/>
  <c r="H76"/>
  <c r="H70"/>
  <c r="H67"/>
  <c r="H64"/>
  <c r="H56"/>
  <c r="H53" s="1"/>
  <c r="H49"/>
  <c r="H42"/>
  <c r="H30"/>
  <c r="H26"/>
  <c r="D76"/>
  <c r="D70"/>
  <c r="D67"/>
  <c r="D64"/>
  <c r="D56"/>
  <c r="D53" s="1"/>
  <c r="D49"/>
  <c r="D42"/>
  <c r="D30"/>
  <c r="D26"/>
  <c r="D25" s="1"/>
  <c r="O22" i="124"/>
  <c r="O46"/>
  <c r="O10"/>
  <c r="A6" i="38"/>
  <c r="A6" i="39"/>
  <c r="A6" i="40"/>
  <c r="A6" i="163"/>
  <c r="A6" i="164"/>
  <c r="A6" i="165"/>
  <c r="A6" i="166"/>
  <c r="A6" i="167"/>
  <c r="A6" i="168"/>
  <c r="A6" i="169"/>
  <c r="A6" i="170"/>
  <c r="A6" i="171"/>
  <c r="A6" i="172"/>
  <c r="A6" i="173"/>
  <c r="A6" i="174"/>
  <c r="A6" i="175"/>
  <c r="A6" i="176"/>
  <c r="A6" i="177"/>
  <c r="A6" i="45"/>
  <c r="A6" i="46"/>
  <c r="A6" i="47"/>
  <c r="A6" i="48"/>
  <c r="A6" i="49"/>
  <c r="A6" i="50"/>
  <c r="A6" i="51"/>
  <c r="A6" i="52"/>
  <c r="A6" i="53"/>
  <c r="A6" i="54"/>
  <c r="A6" i="55"/>
  <c r="A6" i="56"/>
  <c r="A6" i="57"/>
  <c r="A6" i="58"/>
  <c r="A6" i="59"/>
  <c r="A6" i="60"/>
  <c r="A6" i="65"/>
  <c r="A6" i="66"/>
  <c r="A6" i="67"/>
  <c r="A6" i="68"/>
  <c r="A6" i="69"/>
  <c r="A6" i="70"/>
  <c r="A6" i="71"/>
  <c r="A6" i="72"/>
  <c r="A6" i="73"/>
  <c r="A6" i="74"/>
  <c r="A6" i="75"/>
  <c r="A6" i="81"/>
  <c r="A6" i="82"/>
  <c r="A6" i="83"/>
  <c r="A6" i="84"/>
  <c r="A6" i="85"/>
  <c r="A6" i="86"/>
  <c r="A6" i="87"/>
  <c r="A6" i="88"/>
  <c r="A6" i="89"/>
  <c r="A6" i="90"/>
  <c r="A6" i="91"/>
  <c r="A6" i="94"/>
  <c r="A6" i="101"/>
  <c r="A6" i="102"/>
  <c r="A6" i="103"/>
  <c r="A6" i="104"/>
  <c r="A6" i="105"/>
  <c r="A6" i="106"/>
  <c r="A6" i="137"/>
  <c r="A6" i="138"/>
  <c r="A6" i="139"/>
  <c r="A6" i="140"/>
  <c r="A6" i="141"/>
  <c r="A6" i="142"/>
  <c r="A6" i="143"/>
  <c r="A6" i="144"/>
  <c r="A6" i="145"/>
  <c r="A6" i="146"/>
  <c r="A6" i="147"/>
  <c r="A6" i="148"/>
  <c r="A6" i="149"/>
  <c r="A6" i="150"/>
  <c r="A6" i="151"/>
  <c r="A6" i="152"/>
  <c r="A6" i="153"/>
  <c r="A6" i="154"/>
  <c r="A6" i="155"/>
  <c r="A6" i="156"/>
  <c r="A6" i="157"/>
  <c r="A6" i="158"/>
  <c r="A6" i="159"/>
  <c r="A6" i="160"/>
  <c r="A6" i="161"/>
  <c r="A6" i="111"/>
  <c r="A6" i="112"/>
  <c r="A6" i="113"/>
  <c r="A6" i="114"/>
  <c r="A6" i="115"/>
  <c r="A6" i="116"/>
  <c r="A6" i="118"/>
  <c r="A6" i="120"/>
  <c r="A103" i="177"/>
  <c r="G102"/>
  <c r="G100"/>
  <c r="E15"/>
  <c r="D14"/>
  <c r="E13"/>
  <c r="D12"/>
  <c r="E12" s="1"/>
  <c r="J11"/>
  <c r="J10"/>
  <c r="B10"/>
  <c r="J9"/>
  <c r="B9"/>
  <c r="A103" i="176"/>
  <c r="G102"/>
  <c r="G100"/>
  <c r="E15"/>
  <c r="D14"/>
  <c r="E13"/>
  <c r="D12"/>
  <c r="E12"/>
  <c r="J11"/>
  <c r="J10"/>
  <c r="B10"/>
  <c r="J9"/>
  <c r="B9"/>
  <c r="A103" i="175"/>
  <c r="G102"/>
  <c r="G100"/>
  <c r="E15"/>
  <c r="D14"/>
  <c r="E13"/>
  <c r="D12"/>
  <c r="E12" s="1"/>
  <c r="J11"/>
  <c r="J10"/>
  <c r="B10"/>
  <c r="J9"/>
  <c r="B9"/>
  <c r="A103" i="174"/>
  <c r="G102"/>
  <c r="G100"/>
  <c r="E15"/>
  <c r="D14"/>
  <c r="E13"/>
  <c r="D12"/>
  <c r="E12"/>
  <c r="J11"/>
  <c r="J10"/>
  <c r="B10"/>
  <c r="J9"/>
  <c r="B9"/>
  <c r="A103" i="173"/>
  <c r="G102"/>
  <c r="G100"/>
  <c r="E15"/>
  <c r="D14"/>
  <c r="E13"/>
  <c r="D12"/>
  <c r="E12" s="1"/>
  <c r="J11"/>
  <c r="J10"/>
  <c r="B10"/>
  <c r="J9"/>
  <c r="B9"/>
  <c r="A103" i="172"/>
  <c r="G102"/>
  <c r="G100"/>
  <c r="E15"/>
  <c r="D14"/>
  <c r="E13"/>
  <c r="D12"/>
  <c r="E12"/>
  <c r="J11"/>
  <c r="J10"/>
  <c r="B10"/>
  <c r="J9"/>
  <c r="B9"/>
  <c r="A103" i="171"/>
  <c r="G102"/>
  <c r="G100"/>
  <c r="E15"/>
  <c r="D14"/>
  <c r="E13"/>
  <c r="D12"/>
  <c r="E12" s="1"/>
  <c r="J11"/>
  <c r="J10"/>
  <c r="B10"/>
  <c r="J9"/>
  <c r="B9"/>
  <c r="A103" i="170"/>
  <c r="G102"/>
  <c r="G100"/>
  <c r="E15"/>
  <c r="D14"/>
  <c r="E13"/>
  <c r="D12"/>
  <c r="E12"/>
  <c r="J11"/>
  <c r="J10"/>
  <c r="B10"/>
  <c r="J9"/>
  <c r="B9"/>
  <c r="A103" i="169"/>
  <c r="G102"/>
  <c r="G100"/>
  <c r="E15"/>
  <c r="D14"/>
  <c r="E13"/>
  <c r="D12"/>
  <c r="E12" s="1"/>
  <c r="J11"/>
  <c r="J10"/>
  <c r="B10"/>
  <c r="J9"/>
  <c r="B9"/>
  <c r="A103" i="168"/>
  <c r="G102"/>
  <c r="G100"/>
  <c r="E15"/>
  <c r="D14"/>
  <c r="E13"/>
  <c r="D12"/>
  <c r="E12"/>
  <c r="J11"/>
  <c r="J10"/>
  <c r="B10"/>
  <c r="J9"/>
  <c r="B9"/>
  <c r="A103" i="167"/>
  <c r="G102"/>
  <c r="G100"/>
  <c r="E15"/>
  <c r="D14"/>
  <c r="E13"/>
  <c r="D12"/>
  <c r="E12" s="1"/>
  <c r="J11"/>
  <c r="J10"/>
  <c r="B10"/>
  <c r="J9"/>
  <c r="B9"/>
  <c r="A103" i="166"/>
  <c r="G102"/>
  <c r="G100"/>
  <c r="E15"/>
  <c r="D14"/>
  <c r="E13"/>
  <c r="D12"/>
  <c r="E12"/>
  <c r="J11"/>
  <c r="J10"/>
  <c r="B10"/>
  <c r="J9"/>
  <c r="B9"/>
  <c r="A103" i="165"/>
  <c r="G102"/>
  <c r="G100"/>
  <c r="E15"/>
  <c r="D14"/>
  <c r="E13"/>
  <c r="D12"/>
  <c r="E12" s="1"/>
  <c r="J11"/>
  <c r="J10"/>
  <c r="B10"/>
  <c r="J9"/>
  <c r="B9"/>
  <c r="A103" i="164"/>
  <c r="G102"/>
  <c r="G100"/>
  <c r="E15"/>
  <c r="D14"/>
  <c r="E13"/>
  <c r="D12"/>
  <c r="E12"/>
  <c r="J11"/>
  <c r="J10"/>
  <c r="B10"/>
  <c r="J9"/>
  <c r="B9"/>
  <c r="A103" i="163"/>
  <c r="G102"/>
  <c r="G100"/>
  <c r="E15"/>
  <c r="D14"/>
  <c r="E13"/>
  <c r="D12"/>
  <c r="E12" s="1"/>
  <c r="J11"/>
  <c r="J10"/>
  <c r="B10"/>
  <c r="J9"/>
  <c r="B9"/>
  <c r="A87" i="161"/>
  <c r="J86"/>
  <c r="J84"/>
  <c r="F15"/>
  <c r="E14"/>
  <c r="F13"/>
  <c r="E12"/>
  <c r="F12"/>
  <c r="M11"/>
  <c r="K11"/>
  <c r="M10"/>
  <c r="K10"/>
  <c r="B10"/>
  <c r="M9"/>
  <c r="K9"/>
  <c r="B9"/>
  <c r="A87" i="160"/>
  <c r="J86"/>
  <c r="J84"/>
  <c r="F15"/>
  <c r="E14"/>
  <c r="F13"/>
  <c r="E12"/>
  <c r="F12"/>
  <c r="M11"/>
  <c r="K11"/>
  <c r="M10"/>
  <c r="K10"/>
  <c r="B10"/>
  <c r="M9"/>
  <c r="K9"/>
  <c r="B9"/>
  <c r="A87" i="159"/>
  <c r="J86"/>
  <c r="J84"/>
  <c r="F15"/>
  <c r="E14"/>
  <c r="F13"/>
  <c r="E12"/>
  <c r="F12"/>
  <c r="M11"/>
  <c r="K11"/>
  <c r="M10"/>
  <c r="K10"/>
  <c r="B10"/>
  <c r="M9"/>
  <c r="K9"/>
  <c r="B9"/>
  <c r="A87" i="158"/>
  <c r="J86"/>
  <c r="J84"/>
  <c r="F15"/>
  <c r="E14"/>
  <c r="F13"/>
  <c r="E12"/>
  <c r="F12"/>
  <c r="M11"/>
  <c r="K11"/>
  <c r="M10"/>
  <c r="K10"/>
  <c r="B10"/>
  <c r="M9"/>
  <c r="K9"/>
  <c r="B9"/>
  <c r="A87" i="157"/>
  <c r="J86"/>
  <c r="J84"/>
  <c r="F15"/>
  <c r="E14"/>
  <c r="F13"/>
  <c r="E12"/>
  <c r="F12"/>
  <c r="M11"/>
  <c r="K11"/>
  <c r="M10"/>
  <c r="K10"/>
  <c r="B10"/>
  <c r="M9"/>
  <c r="K9"/>
  <c r="B9"/>
  <c r="A87" i="156"/>
  <c r="J86"/>
  <c r="J84"/>
  <c r="F15"/>
  <c r="E14"/>
  <c r="F13"/>
  <c r="E12"/>
  <c r="F12"/>
  <c r="M11"/>
  <c r="K11"/>
  <c r="M10"/>
  <c r="K10"/>
  <c r="B10"/>
  <c r="M9"/>
  <c r="K9"/>
  <c r="B9"/>
  <c r="A87" i="155"/>
  <c r="J86"/>
  <c r="J84"/>
  <c r="F15"/>
  <c r="E14"/>
  <c r="F13"/>
  <c r="E12"/>
  <c r="F12"/>
  <c r="M11"/>
  <c r="K11"/>
  <c r="M10"/>
  <c r="K10"/>
  <c r="B10"/>
  <c r="M9"/>
  <c r="K9"/>
  <c r="B9"/>
  <c r="A87" i="154"/>
  <c r="J86"/>
  <c r="J84"/>
  <c r="F15"/>
  <c r="E14"/>
  <c r="F13"/>
  <c r="E12"/>
  <c r="F12"/>
  <c r="M11"/>
  <c r="K11"/>
  <c r="M10"/>
  <c r="K10"/>
  <c r="B10"/>
  <c r="M9"/>
  <c r="K9"/>
  <c r="B9"/>
  <c r="A87" i="153"/>
  <c r="J86"/>
  <c r="J84"/>
  <c r="F15"/>
  <c r="E14"/>
  <c r="F13"/>
  <c r="E12"/>
  <c r="F12"/>
  <c r="M11"/>
  <c r="K11"/>
  <c r="M10"/>
  <c r="K10"/>
  <c r="B10"/>
  <c r="M9"/>
  <c r="K9"/>
  <c r="B9"/>
  <c r="A87" i="152"/>
  <c r="J86"/>
  <c r="J84"/>
  <c r="F15"/>
  <c r="E14"/>
  <c r="F13"/>
  <c r="E12"/>
  <c r="F12"/>
  <c r="M11"/>
  <c r="K11"/>
  <c r="M10"/>
  <c r="K10"/>
  <c r="B10"/>
  <c r="M9"/>
  <c r="K9"/>
  <c r="B9"/>
  <c r="A87" i="151"/>
  <c r="J86"/>
  <c r="J84"/>
  <c r="F15"/>
  <c r="E14"/>
  <c r="F13"/>
  <c r="E12"/>
  <c r="F12"/>
  <c r="M11"/>
  <c r="K11"/>
  <c r="M10"/>
  <c r="K10"/>
  <c r="B10"/>
  <c r="M9"/>
  <c r="K9"/>
  <c r="B9"/>
  <c r="A87" i="150"/>
  <c r="J86"/>
  <c r="J84"/>
  <c r="F15"/>
  <c r="E14"/>
  <c r="F13"/>
  <c r="E12"/>
  <c r="F12"/>
  <c r="M11"/>
  <c r="K11"/>
  <c r="M10"/>
  <c r="K10"/>
  <c r="B10"/>
  <c r="M9"/>
  <c r="K9"/>
  <c r="B9"/>
  <c r="A87" i="149"/>
  <c r="J86"/>
  <c r="J84"/>
  <c r="F15"/>
  <c r="E14"/>
  <c r="F13"/>
  <c r="E12"/>
  <c r="F12"/>
  <c r="M11"/>
  <c r="K11"/>
  <c r="M10"/>
  <c r="K10"/>
  <c r="B10"/>
  <c r="M9"/>
  <c r="K9"/>
  <c r="B9"/>
  <c r="A87" i="148"/>
  <c r="J86"/>
  <c r="J84"/>
  <c r="F15"/>
  <c r="E14"/>
  <c r="F13"/>
  <c r="E12"/>
  <c r="F12"/>
  <c r="M11"/>
  <c r="K11"/>
  <c r="M10"/>
  <c r="K10"/>
  <c r="B10"/>
  <c r="M9"/>
  <c r="K9"/>
  <c r="B9"/>
  <c r="A87" i="147"/>
  <c r="J86"/>
  <c r="J84"/>
  <c r="F15"/>
  <c r="E14"/>
  <c r="F13"/>
  <c r="E12"/>
  <c r="F12"/>
  <c r="M11"/>
  <c r="K11"/>
  <c r="M10"/>
  <c r="K10"/>
  <c r="B10"/>
  <c r="M9"/>
  <c r="K9"/>
  <c r="B9"/>
  <c r="A87" i="146"/>
  <c r="J86"/>
  <c r="J84"/>
  <c r="F15"/>
  <c r="E14"/>
  <c r="F13"/>
  <c r="E12"/>
  <c r="F12"/>
  <c r="M11"/>
  <c r="K11"/>
  <c r="M10"/>
  <c r="K10"/>
  <c r="B10"/>
  <c r="M9"/>
  <c r="K9"/>
  <c r="B9"/>
  <c r="A87" i="145"/>
  <c r="J86"/>
  <c r="J84"/>
  <c r="F15"/>
  <c r="E14"/>
  <c r="F13"/>
  <c r="E12"/>
  <c r="F12"/>
  <c r="M11"/>
  <c r="K11"/>
  <c r="M10"/>
  <c r="K10"/>
  <c r="B10"/>
  <c r="M9"/>
  <c r="K9"/>
  <c r="B9"/>
  <c r="A87" i="144"/>
  <c r="J86"/>
  <c r="J84"/>
  <c r="F15"/>
  <c r="E14"/>
  <c r="F13"/>
  <c r="E12"/>
  <c r="F12"/>
  <c r="M11"/>
  <c r="K11"/>
  <c r="M10"/>
  <c r="K10"/>
  <c r="B10"/>
  <c r="M9"/>
  <c r="K9"/>
  <c r="B9"/>
  <c r="A87" i="143"/>
  <c r="J86"/>
  <c r="J84"/>
  <c r="F15"/>
  <c r="E14"/>
  <c r="F13"/>
  <c r="E12"/>
  <c r="F12"/>
  <c r="M11"/>
  <c r="K11"/>
  <c r="M10"/>
  <c r="K10"/>
  <c r="B10"/>
  <c r="M9"/>
  <c r="K9"/>
  <c r="B9"/>
  <c r="A87" i="142"/>
  <c r="J86"/>
  <c r="J84"/>
  <c r="F15"/>
  <c r="E14"/>
  <c r="F13"/>
  <c r="E12"/>
  <c r="F12"/>
  <c r="M11"/>
  <c r="K11"/>
  <c r="M10"/>
  <c r="K10"/>
  <c r="B10"/>
  <c r="M9"/>
  <c r="K9"/>
  <c r="B9"/>
  <c r="A87" i="141"/>
  <c r="J86"/>
  <c r="J84"/>
  <c r="F15"/>
  <c r="E14"/>
  <c r="F13"/>
  <c r="E12"/>
  <c r="F12"/>
  <c r="M11"/>
  <c r="K11"/>
  <c r="M10"/>
  <c r="K10"/>
  <c r="B10"/>
  <c r="M9"/>
  <c r="K9"/>
  <c r="B9"/>
  <c r="A87" i="140"/>
  <c r="J86"/>
  <c r="J84"/>
  <c r="F15"/>
  <c r="E14"/>
  <c r="F13"/>
  <c r="E12"/>
  <c r="F12"/>
  <c r="M11"/>
  <c r="K11"/>
  <c r="M10"/>
  <c r="K10"/>
  <c r="B10"/>
  <c r="M9"/>
  <c r="K9"/>
  <c r="B9"/>
  <c r="A87" i="139"/>
  <c r="J86"/>
  <c r="J84"/>
  <c r="F15"/>
  <c r="E14"/>
  <c r="F13"/>
  <c r="E12"/>
  <c r="F12"/>
  <c r="M11"/>
  <c r="K11"/>
  <c r="M10"/>
  <c r="K10"/>
  <c r="B10"/>
  <c r="M9"/>
  <c r="K9"/>
  <c r="B9"/>
  <c r="A87" i="138"/>
  <c r="J86"/>
  <c r="J84"/>
  <c r="F15"/>
  <c r="E14"/>
  <c r="F13"/>
  <c r="E12"/>
  <c r="F12"/>
  <c r="M11"/>
  <c r="K11"/>
  <c r="M10"/>
  <c r="K10"/>
  <c r="B10"/>
  <c r="M9"/>
  <c r="K9"/>
  <c r="B9"/>
  <c r="A87" i="137"/>
  <c r="J86"/>
  <c r="J84"/>
  <c r="F15"/>
  <c r="E14"/>
  <c r="F13"/>
  <c r="E12"/>
  <c r="F12"/>
  <c r="M11"/>
  <c r="K11"/>
  <c r="M10"/>
  <c r="K10"/>
  <c r="B10"/>
  <c r="M9"/>
  <c r="K9"/>
  <c r="B9"/>
  <c r="E2" i="124"/>
  <c r="N2"/>
  <c r="A4"/>
  <c r="B4"/>
  <c r="J4"/>
  <c r="K4"/>
  <c r="N4"/>
  <c r="A5"/>
  <c r="B5"/>
  <c r="J5"/>
  <c r="K5"/>
  <c r="O5"/>
  <c r="A6"/>
  <c r="B6"/>
  <c r="J6"/>
  <c r="K6"/>
  <c r="O6"/>
  <c r="A7"/>
  <c r="B7"/>
  <c r="J7"/>
  <c r="K7"/>
  <c r="A8"/>
  <c r="B8"/>
  <c r="N8"/>
  <c r="A9"/>
  <c r="B9"/>
  <c r="E10"/>
  <c r="J10"/>
  <c r="K10"/>
  <c r="N10"/>
  <c r="J11"/>
  <c r="K11"/>
  <c r="O11"/>
  <c r="A12"/>
  <c r="B12"/>
  <c r="J12"/>
  <c r="K12"/>
  <c r="O12"/>
  <c r="A13"/>
  <c r="B13"/>
  <c r="J13"/>
  <c r="K13"/>
  <c r="A14"/>
  <c r="B14"/>
  <c r="N14"/>
  <c r="A15"/>
  <c r="B15"/>
  <c r="A16"/>
  <c r="B16"/>
  <c r="J16"/>
  <c r="K16"/>
  <c r="N16"/>
  <c r="A17"/>
  <c r="B17"/>
  <c r="J17"/>
  <c r="K17"/>
  <c r="O17"/>
  <c r="E18"/>
  <c r="J18"/>
  <c r="K18"/>
  <c r="O18"/>
  <c r="J19"/>
  <c r="K19"/>
  <c r="A20"/>
  <c r="B20"/>
  <c r="N20"/>
  <c r="A21"/>
  <c r="B21"/>
  <c r="A22"/>
  <c r="B22"/>
  <c r="J22"/>
  <c r="K22"/>
  <c r="N22"/>
  <c r="A23"/>
  <c r="B23"/>
  <c r="J23"/>
  <c r="K23"/>
  <c r="O23"/>
  <c r="A24"/>
  <c r="B24"/>
  <c r="J24"/>
  <c r="K24"/>
  <c r="O24"/>
  <c r="A25"/>
  <c r="B25"/>
  <c r="J25"/>
  <c r="K25"/>
  <c r="E26"/>
  <c r="N26"/>
  <c r="A28"/>
  <c r="B28"/>
  <c r="J28"/>
  <c r="K28"/>
  <c r="N28"/>
  <c r="A29"/>
  <c r="B29"/>
  <c r="J29"/>
  <c r="K29"/>
  <c r="O29"/>
  <c r="A30"/>
  <c r="B30"/>
  <c r="J30"/>
  <c r="K30"/>
  <c r="O30"/>
  <c r="A31"/>
  <c r="B31"/>
  <c r="J31"/>
  <c r="K31"/>
  <c r="A32"/>
  <c r="B32"/>
  <c r="N32"/>
  <c r="A33"/>
  <c r="B33"/>
  <c r="E34"/>
  <c r="J34"/>
  <c r="K34"/>
  <c r="N34"/>
  <c r="J35"/>
  <c r="K35"/>
  <c r="O35"/>
  <c r="A36"/>
  <c r="B36"/>
  <c r="J36"/>
  <c r="K36"/>
  <c r="O36"/>
  <c r="A37"/>
  <c r="B37"/>
  <c r="J37"/>
  <c r="K37"/>
  <c r="A38"/>
  <c r="B38"/>
  <c r="N38"/>
  <c r="A39"/>
  <c r="B39"/>
  <c r="A40"/>
  <c r="B40"/>
  <c r="J40"/>
  <c r="K40"/>
  <c r="N40"/>
  <c r="A41"/>
  <c r="B41"/>
  <c r="J41"/>
  <c r="K41"/>
  <c r="O41"/>
  <c r="E42"/>
  <c r="J42"/>
  <c r="K42"/>
  <c r="O42"/>
  <c r="J43"/>
  <c r="K43"/>
  <c r="A44"/>
  <c r="B44"/>
  <c r="N44"/>
  <c r="A45"/>
  <c r="B45"/>
  <c r="A46"/>
  <c r="B46"/>
  <c r="J46"/>
  <c r="K46"/>
  <c r="N46"/>
  <c r="A47"/>
  <c r="B47"/>
  <c r="J47"/>
  <c r="K47"/>
  <c r="O47"/>
  <c r="A48"/>
  <c r="B48"/>
  <c r="J48"/>
  <c r="K48"/>
  <c r="O48"/>
  <c r="A49"/>
  <c r="B49"/>
  <c r="J49"/>
  <c r="K49"/>
  <c r="E50"/>
  <c r="N50"/>
  <c r="A52"/>
  <c r="B52"/>
  <c r="J52"/>
  <c r="K52"/>
  <c r="N52"/>
  <c r="A53"/>
  <c r="B53"/>
  <c r="J53"/>
  <c r="K53"/>
  <c r="O53"/>
  <c r="A54"/>
  <c r="B54"/>
  <c r="J54"/>
  <c r="K54"/>
  <c r="O54"/>
  <c r="A55"/>
  <c r="B55"/>
  <c r="J55"/>
  <c r="K55"/>
  <c r="A56"/>
  <c r="B56"/>
  <c r="A57"/>
  <c r="B57"/>
  <c r="E58"/>
  <c r="A60"/>
  <c r="B60"/>
  <c r="A61"/>
  <c r="B61"/>
  <c r="A62"/>
  <c r="B62"/>
  <c r="A63"/>
  <c r="B63"/>
  <c r="A64"/>
  <c r="B64"/>
  <c r="A65"/>
  <c r="B65"/>
  <c r="E66"/>
  <c r="A68"/>
  <c r="B68"/>
  <c r="A69"/>
  <c r="B69"/>
  <c r="A70"/>
  <c r="B70"/>
  <c r="A71"/>
  <c r="B71"/>
  <c r="A72"/>
  <c r="B72"/>
  <c r="A73"/>
  <c r="B73"/>
  <c r="E74"/>
  <c r="A76"/>
  <c r="B76"/>
  <c r="A77"/>
  <c r="B77"/>
  <c r="A78"/>
  <c r="B78"/>
  <c r="A79"/>
  <c r="B79"/>
  <c r="A80"/>
  <c r="B80"/>
  <c r="A81"/>
  <c r="B81"/>
  <c r="E82"/>
  <c r="A84"/>
  <c r="B84"/>
  <c r="A85"/>
  <c r="B85"/>
  <c r="A86"/>
  <c r="B86"/>
  <c r="A87"/>
  <c r="B87"/>
  <c r="A88"/>
  <c r="B88"/>
  <c r="A89"/>
  <c r="B89"/>
  <c r="B11" i="111"/>
  <c r="B9" i="38"/>
  <c r="J9"/>
  <c r="B10"/>
  <c r="J10"/>
  <c r="J11"/>
  <c r="D12"/>
  <c r="E12"/>
  <c r="E13"/>
  <c r="D14"/>
  <c r="E15"/>
  <c r="G100"/>
  <c r="G102"/>
  <c r="A103"/>
  <c r="B9" i="39"/>
  <c r="J9"/>
  <c r="B10"/>
  <c r="J10"/>
  <c r="J11"/>
  <c r="D12"/>
  <c r="E12" s="1"/>
  <c r="E13"/>
  <c r="D14"/>
  <c r="E15"/>
  <c r="G100"/>
  <c r="G102"/>
  <c r="A103"/>
  <c r="B9" i="40"/>
  <c r="J9"/>
  <c r="B10"/>
  <c r="J10"/>
  <c r="J11"/>
  <c r="D12"/>
  <c r="E12" s="1"/>
  <c r="E13"/>
  <c r="D14"/>
  <c r="E15"/>
  <c r="G100"/>
  <c r="G102"/>
  <c r="A103"/>
  <c r="B9" i="50"/>
  <c r="M9"/>
  <c r="N9"/>
  <c r="B10"/>
  <c r="M10"/>
  <c r="N10"/>
  <c r="A11"/>
  <c r="M11"/>
  <c r="N11"/>
  <c r="E12"/>
  <c r="F12" s="1"/>
  <c r="F13"/>
  <c r="E14"/>
  <c r="F15"/>
  <c r="G99"/>
  <c r="G101"/>
  <c r="A102"/>
  <c r="B9" i="51"/>
  <c r="M9"/>
  <c r="N9"/>
  <c r="B10"/>
  <c r="M10"/>
  <c r="N10"/>
  <c r="A11"/>
  <c r="M11"/>
  <c r="N11"/>
  <c r="E12"/>
  <c r="F12"/>
  <c r="F13"/>
  <c r="E14"/>
  <c r="F15"/>
  <c r="G99"/>
  <c r="G101"/>
  <c r="A102"/>
  <c r="B9" i="52"/>
  <c r="M9"/>
  <c r="N9"/>
  <c r="B10"/>
  <c r="M10"/>
  <c r="N10"/>
  <c r="A11"/>
  <c r="M11"/>
  <c r="N11"/>
  <c r="E12"/>
  <c r="F12" s="1"/>
  <c r="F13"/>
  <c r="E14"/>
  <c r="F15"/>
  <c r="G99"/>
  <c r="G101"/>
  <c r="A102"/>
  <c r="B9" i="53"/>
  <c r="M9"/>
  <c r="N9"/>
  <c r="B10"/>
  <c r="M10"/>
  <c r="N10"/>
  <c r="A11"/>
  <c r="M11"/>
  <c r="N11"/>
  <c r="E12"/>
  <c r="F12"/>
  <c r="F13"/>
  <c r="E14"/>
  <c r="F15"/>
  <c r="G99"/>
  <c r="G101"/>
  <c r="A102"/>
  <c r="B9" i="54"/>
  <c r="M9"/>
  <c r="N9"/>
  <c r="B10"/>
  <c r="M10"/>
  <c r="N10"/>
  <c r="A11"/>
  <c r="M11"/>
  <c r="N11"/>
  <c r="E12"/>
  <c r="F12" s="1"/>
  <c r="F13"/>
  <c r="E14"/>
  <c r="F15"/>
  <c r="G99"/>
  <c r="G101"/>
  <c r="A102"/>
  <c r="B9" i="55"/>
  <c r="M9"/>
  <c r="N9"/>
  <c r="B10"/>
  <c r="M10"/>
  <c r="N10"/>
  <c r="A11"/>
  <c r="M11"/>
  <c r="N11"/>
  <c r="E12"/>
  <c r="F12"/>
  <c r="F13"/>
  <c r="E14"/>
  <c r="F15"/>
  <c r="G99"/>
  <c r="G101"/>
  <c r="A102"/>
  <c r="B9" i="56"/>
  <c r="M9"/>
  <c r="N9"/>
  <c r="B10"/>
  <c r="M10"/>
  <c r="N10"/>
  <c r="A11"/>
  <c r="M11"/>
  <c r="N11"/>
  <c r="E12"/>
  <c r="F12" s="1"/>
  <c r="F13"/>
  <c r="E14"/>
  <c r="F15"/>
  <c r="G99"/>
  <c r="G101"/>
  <c r="A102"/>
  <c r="B9" i="57"/>
  <c r="M9"/>
  <c r="N9"/>
  <c r="B10"/>
  <c r="M10"/>
  <c r="N10"/>
  <c r="A11"/>
  <c r="M11"/>
  <c r="N11"/>
  <c r="E12"/>
  <c r="F12"/>
  <c r="F13"/>
  <c r="E14"/>
  <c r="F15"/>
  <c r="G99"/>
  <c r="G101"/>
  <c r="A102"/>
  <c r="B9" i="58"/>
  <c r="M9"/>
  <c r="N9"/>
  <c r="B10"/>
  <c r="M10"/>
  <c r="N10"/>
  <c r="A11"/>
  <c r="M11"/>
  <c r="N11"/>
  <c r="E12"/>
  <c r="F12" s="1"/>
  <c r="F13"/>
  <c r="E14"/>
  <c r="F15"/>
  <c r="G99"/>
  <c r="G101"/>
  <c r="A102"/>
  <c r="B9" i="59"/>
  <c r="M9"/>
  <c r="N9"/>
  <c r="B10"/>
  <c r="M10"/>
  <c r="N10"/>
  <c r="A11"/>
  <c r="M11"/>
  <c r="N11"/>
  <c r="E12"/>
  <c r="F12"/>
  <c r="F13"/>
  <c r="E14"/>
  <c r="F15"/>
  <c r="G99"/>
  <c r="G101"/>
  <c r="A102"/>
  <c r="B9" i="60"/>
  <c r="M9"/>
  <c r="N9"/>
  <c r="B10"/>
  <c r="M10"/>
  <c r="N10"/>
  <c r="A11"/>
  <c r="A11" i="71" s="1"/>
  <c r="M11" i="60"/>
  <c r="N11"/>
  <c r="E12"/>
  <c r="F12" s="1"/>
  <c r="F13"/>
  <c r="E14"/>
  <c r="F15"/>
  <c r="G99"/>
  <c r="G101"/>
  <c r="A102"/>
  <c r="B9" i="45"/>
  <c r="M9"/>
  <c r="N9"/>
  <c r="B10"/>
  <c r="M10"/>
  <c r="N10"/>
  <c r="A11"/>
  <c r="M11"/>
  <c r="N11"/>
  <c r="E12"/>
  <c r="F12"/>
  <c r="F13"/>
  <c r="E14"/>
  <c r="F15"/>
  <c r="G99"/>
  <c r="G101"/>
  <c r="A102"/>
  <c r="B9" i="46"/>
  <c r="M9"/>
  <c r="N9"/>
  <c r="B10"/>
  <c r="M10"/>
  <c r="N10"/>
  <c r="A11"/>
  <c r="M11"/>
  <c r="N11"/>
  <c r="E12"/>
  <c r="F12" s="1"/>
  <c r="F13"/>
  <c r="E14"/>
  <c r="F15"/>
  <c r="G99"/>
  <c r="G101"/>
  <c r="A102"/>
  <c r="B9" i="47"/>
  <c r="M9"/>
  <c r="N9"/>
  <c r="B10"/>
  <c r="M10"/>
  <c r="N10"/>
  <c r="A11"/>
  <c r="M11"/>
  <c r="N11"/>
  <c r="E12"/>
  <c r="F12"/>
  <c r="F13"/>
  <c r="E14"/>
  <c r="F15"/>
  <c r="G99"/>
  <c r="G101"/>
  <c r="A102"/>
  <c r="B9" i="48"/>
  <c r="M9"/>
  <c r="N9"/>
  <c r="B10"/>
  <c r="M10"/>
  <c r="N10"/>
  <c r="A11"/>
  <c r="M11"/>
  <c r="N11"/>
  <c r="E12"/>
  <c r="F12" s="1"/>
  <c r="F13"/>
  <c r="E14"/>
  <c r="F15"/>
  <c r="G99"/>
  <c r="G101"/>
  <c r="A102"/>
  <c r="B9" i="49"/>
  <c r="M9"/>
  <c r="N9"/>
  <c r="B10"/>
  <c r="M10"/>
  <c r="N10"/>
  <c r="A11"/>
  <c r="M11"/>
  <c r="N11"/>
  <c r="E12"/>
  <c r="F12"/>
  <c r="F13"/>
  <c r="E14"/>
  <c r="F15"/>
  <c r="G99"/>
  <c r="G101"/>
  <c r="A102"/>
  <c r="B9" i="70"/>
  <c r="J9"/>
  <c r="K9"/>
  <c r="B10"/>
  <c r="J10"/>
  <c r="K10"/>
  <c r="J11"/>
  <c r="K11"/>
  <c r="D12"/>
  <c r="E12"/>
  <c r="E13"/>
  <c r="D14"/>
  <c r="E15"/>
  <c r="E99"/>
  <c r="E101"/>
  <c r="A103"/>
  <c r="B9" i="71"/>
  <c r="J9"/>
  <c r="K9"/>
  <c r="B10"/>
  <c r="J10"/>
  <c r="K10"/>
  <c r="J11"/>
  <c r="K11"/>
  <c r="D12"/>
  <c r="E12"/>
  <c r="E13"/>
  <c r="D14"/>
  <c r="E15"/>
  <c r="E99"/>
  <c r="E101"/>
  <c r="A103"/>
  <c r="B9" i="72"/>
  <c r="J9"/>
  <c r="K9"/>
  <c r="B10"/>
  <c r="J10"/>
  <c r="K10"/>
  <c r="J11"/>
  <c r="K11"/>
  <c r="D12"/>
  <c r="E12"/>
  <c r="E13"/>
  <c r="D14"/>
  <c r="E15"/>
  <c r="E99"/>
  <c r="E101"/>
  <c r="A103"/>
  <c r="B9" i="73"/>
  <c r="J9"/>
  <c r="K9"/>
  <c r="B10"/>
  <c r="J10"/>
  <c r="K10"/>
  <c r="J11"/>
  <c r="K11"/>
  <c r="D12"/>
  <c r="E12"/>
  <c r="E13"/>
  <c r="D14"/>
  <c r="E15"/>
  <c r="E99"/>
  <c r="E101"/>
  <c r="A103"/>
  <c r="B9" i="74"/>
  <c r="J9"/>
  <c r="K9"/>
  <c r="B10"/>
  <c r="J10"/>
  <c r="K10"/>
  <c r="J11"/>
  <c r="K11"/>
  <c r="D12"/>
  <c r="E12"/>
  <c r="E13"/>
  <c r="D14"/>
  <c r="E15"/>
  <c r="E99"/>
  <c r="E101"/>
  <c r="A103"/>
  <c r="B9" i="75"/>
  <c r="J9"/>
  <c r="K9"/>
  <c r="B10"/>
  <c r="J10"/>
  <c r="K10"/>
  <c r="J11"/>
  <c r="K11"/>
  <c r="D12"/>
  <c r="E12"/>
  <c r="E13"/>
  <c r="D14"/>
  <c r="E15"/>
  <c r="E99"/>
  <c r="E101"/>
  <c r="A103"/>
  <c r="B9" i="65"/>
  <c r="J9"/>
  <c r="K9"/>
  <c r="B10"/>
  <c r="J10"/>
  <c r="K10"/>
  <c r="J11"/>
  <c r="K11"/>
  <c r="D12"/>
  <c r="E12"/>
  <c r="E13"/>
  <c r="D14"/>
  <c r="E15"/>
  <c r="E99"/>
  <c r="E101"/>
  <c r="A103"/>
  <c r="B9" i="66"/>
  <c r="J9"/>
  <c r="K9"/>
  <c r="B10"/>
  <c r="J10"/>
  <c r="K10"/>
  <c r="J11"/>
  <c r="K11"/>
  <c r="D12"/>
  <c r="E12"/>
  <c r="E13"/>
  <c r="D14"/>
  <c r="E15"/>
  <c r="O34" i="124"/>
  <c r="E99" i="66"/>
  <c r="E101"/>
  <c r="A103"/>
  <c r="B9" i="67"/>
  <c r="J9"/>
  <c r="K9"/>
  <c r="B10"/>
  <c r="J10"/>
  <c r="K10"/>
  <c r="J11"/>
  <c r="K11"/>
  <c r="D12"/>
  <c r="E12" s="1"/>
  <c r="E13"/>
  <c r="D14"/>
  <c r="E15"/>
  <c r="E99"/>
  <c r="E101"/>
  <c r="A103"/>
  <c r="B9" i="68"/>
  <c r="J9"/>
  <c r="K9"/>
  <c r="B10"/>
  <c r="J10"/>
  <c r="K10"/>
  <c r="J11"/>
  <c r="K11"/>
  <c r="D12"/>
  <c r="E12" s="1"/>
  <c r="E13"/>
  <c r="D14"/>
  <c r="E15"/>
  <c r="E99"/>
  <c r="E101"/>
  <c r="A103"/>
  <c r="B9" i="69"/>
  <c r="J9"/>
  <c r="K9"/>
  <c r="B10"/>
  <c r="J10"/>
  <c r="K10"/>
  <c r="J11"/>
  <c r="K11"/>
  <c r="D12"/>
  <c r="E12" s="1"/>
  <c r="E13"/>
  <c r="D14"/>
  <c r="E15"/>
  <c r="E99"/>
  <c r="E101"/>
  <c r="A103"/>
  <c r="B9" i="86"/>
  <c r="J9"/>
  <c r="K9"/>
  <c r="B10"/>
  <c r="J10"/>
  <c r="K10"/>
  <c r="J11"/>
  <c r="K11"/>
  <c r="D12"/>
  <c r="E12" s="1"/>
  <c r="E13"/>
  <c r="D14"/>
  <c r="E15"/>
  <c r="F98"/>
  <c r="F100"/>
  <c r="A102"/>
  <c r="B9" i="87"/>
  <c r="J9"/>
  <c r="K9"/>
  <c r="B10"/>
  <c r="J10"/>
  <c r="K10"/>
  <c r="J11"/>
  <c r="K11"/>
  <c r="D12"/>
  <c r="E12" s="1"/>
  <c r="E13"/>
  <c r="D14"/>
  <c r="E15"/>
  <c r="F98"/>
  <c r="F100"/>
  <c r="A102"/>
  <c r="B9" i="88"/>
  <c r="J9"/>
  <c r="K9"/>
  <c r="B10"/>
  <c r="J10"/>
  <c r="K10"/>
  <c r="J11"/>
  <c r="K11"/>
  <c r="D12"/>
  <c r="E12" s="1"/>
  <c r="E13"/>
  <c r="D14"/>
  <c r="E15"/>
  <c r="F98"/>
  <c r="F100"/>
  <c r="A102"/>
  <c r="B9" i="89"/>
  <c r="J9"/>
  <c r="K9"/>
  <c r="B10"/>
  <c r="J10"/>
  <c r="K10"/>
  <c r="J11"/>
  <c r="K11"/>
  <c r="D12"/>
  <c r="E12" s="1"/>
  <c r="E13"/>
  <c r="D14"/>
  <c r="E15"/>
  <c r="F98"/>
  <c r="F100"/>
  <c r="A102"/>
  <c r="B9" i="90"/>
  <c r="J9"/>
  <c r="K9"/>
  <c r="B10"/>
  <c r="J10"/>
  <c r="K10"/>
  <c r="J11"/>
  <c r="K11"/>
  <c r="D12"/>
  <c r="E12" s="1"/>
  <c r="E13"/>
  <c r="D14"/>
  <c r="E15"/>
  <c r="F98"/>
  <c r="F100"/>
  <c r="A102"/>
  <c r="B9" i="91"/>
  <c r="J9"/>
  <c r="K9"/>
  <c r="B10"/>
  <c r="J10"/>
  <c r="K10"/>
  <c r="J11"/>
  <c r="K11"/>
  <c r="D12"/>
  <c r="E12" s="1"/>
  <c r="E13"/>
  <c r="D14"/>
  <c r="E15"/>
  <c r="F98"/>
  <c r="F100"/>
  <c r="A102"/>
  <c r="B9" i="81"/>
  <c r="J9"/>
  <c r="K9"/>
  <c r="B10"/>
  <c r="J10"/>
  <c r="K10"/>
  <c r="J11"/>
  <c r="K11"/>
  <c r="D12"/>
  <c r="E12" s="1"/>
  <c r="E13"/>
  <c r="D14"/>
  <c r="E15"/>
  <c r="F98"/>
  <c r="F100"/>
  <c r="A102"/>
  <c r="B9" i="82"/>
  <c r="J9"/>
  <c r="K9"/>
  <c r="B10"/>
  <c r="J10"/>
  <c r="K10"/>
  <c r="J11"/>
  <c r="K11"/>
  <c r="D12"/>
  <c r="E12" s="1"/>
  <c r="E13"/>
  <c r="D14"/>
  <c r="E15"/>
  <c r="F98"/>
  <c r="F100"/>
  <c r="A102"/>
  <c r="B9" i="83"/>
  <c r="J9"/>
  <c r="K9"/>
  <c r="B10"/>
  <c r="J10"/>
  <c r="K10"/>
  <c r="J11"/>
  <c r="K11"/>
  <c r="D12"/>
  <c r="E12" s="1"/>
  <c r="E13"/>
  <c r="D14"/>
  <c r="E15"/>
  <c r="F98"/>
  <c r="F100"/>
  <c r="A102"/>
  <c r="B9" i="84"/>
  <c r="J9"/>
  <c r="K9"/>
  <c r="B10"/>
  <c r="J10"/>
  <c r="K10"/>
  <c r="J11"/>
  <c r="K11"/>
  <c r="D12"/>
  <c r="E12" s="1"/>
  <c r="E13"/>
  <c r="D14"/>
  <c r="E15"/>
  <c r="F98"/>
  <c r="F100"/>
  <c r="A102"/>
  <c r="B9" i="85"/>
  <c r="J9"/>
  <c r="K9"/>
  <c r="B10"/>
  <c r="J10"/>
  <c r="K10"/>
  <c r="J11"/>
  <c r="K11"/>
  <c r="D12"/>
  <c r="E12" s="1"/>
  <c r="E13"/>
  <c r="D14"/>
  <c r="E15"/>
  <c r="F98"/>
  <c r="F100"/>
  <c r="A102"/>
  <c r="B9" i="94"/>
  <c r="I9"/>
  <c r="J9"/>
  <c r="B10"/>
  <c r="I10"/>
  <c r="J10"/>
  <c r="I11"/>
  <c r="J11"/>
  <c r="D12"/>
  <c r="E12"/>
  <c r="E13"/>
  <c r="F95"/>
  <c r="F97"/>
  <c r="A99"/>
  <c r="B9" i="106"/>
  <c r="K9"/>
  <c r="M9"/>
  <c r="B10"/>
  <c r="K10"/>
  <c r="M10"/>
  <c r="K11"/>
  <c r="M11"/>
  <c r="E12"/>
  <c r="F12"/>
  <c r="F13"/>
  <c r="E14"/>
  <c r="F15"/>
  <c r="J84"/>
  <c r="J86"/>
  <c r="A87"/>
  <c r="B9" i="101"/>
  <c r="K9"/>
  <c r="M9"/>
  <c r="B10"/>
  <c r="K10"/>
  <c r="M10"/>
  <c r="K11"/>
  <c r="M11"/>
  <c r="E12"/>
  <c r="F12"/>
  <c r="F13"/>
  <c r="E14"/>
  <c r="F15"/>
  <c r="J84"/>
  <c r="J86"/>
  <c r="A87"/>
  <c r="B9" i="102"/>
  <c r="K9"/>
  <c r="M9"/>
  <c r="B10"/>
  <c r="K10"/>
  <c r="M10"/>
  <c r="K11"/>
  <c r="M11"/>
  <c r="E12"/>
  <c r="F12"/>
  <c r="F13"/>
  <c r="E14"/>
  <c r="F15"/>
  <c r="J84"/>
  <c r="J86"/>
  <c r="A87"/>
  <c r="B9" i="103"/>
  <c r="K9"/>
  <c r="M9"/>
  <c r="B10"/>
  <c r="K10"/>
  <c r="M10"/>
  <c r="K11"/>
  <c r="M11"/>
  <c r="E12"/>
  <c r="F12"/>
  <c r="F13"/>
  <c r="E14"/>
  <c r="F15"/>
  <c r="J84"/>
  <c r="J86"/>
  <c r="A87"/>
  <c r="B9" i="104"/>
  <c r="K9"/>
  <c r="M9"/>
  <c r="B10"/>
  <c r="K10"/>
  <c r="M10"/>
  <c r="K11"/>
  <c r="M11"/>
  <c r="E12"/>
  <c r="F12"/>
  <c r="F13"/>
  <c r="E14"/>
  <c r="F15"/>
  <c r="J84"/>
  <c r="J86"/>
  <c r="A87"/>
  <c r="B9" i="105"/>
  <c r="K9"/>
  <c r="M9"/>
  <c r="B10"/>
  <c r="K10"/>
  <c r="M10"/>
  <c r="K11"/>
  <c r="M11"/>
  <c r="E12"/>
  <c r="F12"/>
  <c r="F13"/>
  <c r="E14"/>
  <c r="F15"/>
  <c r="J84"/>
  <c r="J86"/>
  <c r="A87"/>
  <c r="B9" i="116"/>
  <c r="K9"/>
  <c r="M9"/>
  <c r="B10"/>
  <c r="K10"/>
  <c r="M10"/>
  <c r="K11"/>
  <c r="M11"/>
  <c r="E12"/>
  <c r="F12"/>
  <c r="F13"/>
  <c r="E14"/>
  <c r="F15"/>
  <c r="J84"/>
  <c r="J86"/>
  <c r="A87"/>
  <c r="B9" i="111"/>
  <c r="K9"/>
  <c r="M9"/>
  <c r="B10"/>
  <c r="K10"/>
  <c r="M10"/>
  <c r="K11"/>
  <c r="M11"/>
  <c r="E12"/>
  <c r="F12" s="1"/>
  <c r="F13"/>
  <c r="E14"/>
  <c r="F15"/>
  <c r="J84"/>
  <c r="J86"/>
  <c r="A87"/>
  <c r="B9" i="112"/>
  <c r="K9"/>
  <c r="M9"/>
  <c r="B10"/>
  <c r="K10"/>
  <c r="M10"/>
  <c r="B11"/>
  <c r="K11"/>
  <c r="M11"/>
  <c r="E12"/>
  <c r="F12"/>
  <c r="F13"/>
  <c r="E14"/>
  <c r="F15"/>
  <c r="J84"/>
  <c r="J86"/>
  <c r="A87"/>
  <c r="B9" i="113"/>
  <c r="K9"/>
  <c r="M9"/>
  <c r="B10"/>
  <c r="K10"/>
  <c r="M10"/>
  <c r="K11"/>
  <c r="M11"/>
  <c r="E12"/>
  <c r="F12"/>
  <c r="F13"/>
  <c r="E14"/>
  <c r="F15"/>
  <c r="J84"/>
  <c r="J86"/>
  <c r="A87"/>
  <c r="B9" i="114"/>
  <c r="K9"/>
  <c r="M9"/>
  <c r="B10"/>
  <c r="K10"/>
  <c r="M10"/>
  <c r="K11"/>
  <c r="M11"/>
  <c r="E12"/>
  <c r="F12"/>
  <c r="F13"/>
  <c r="E14"/>
  <c r="F15"/>
  <c r="J84"/>
  <c r="J86"/>
  <c r="A87"/>
  <c r="B9" i="115"/>
  <c r="K9"/>
  <c r="M9"/>
  <c r="B10"/>
  <c r="K10"/>
  <c r="M10"/>
  <c r="K11"/>
  <c r="M11"/>
  <c r="E12"/>
  <c r="F12"/>
  <c r="F13"/>
  <c r="E14"/>
  <c r="F15"/>
  <c r="J84"/>
  <c r="J86"/>
  <c r="A87"/>
  <c r="B9" i="118"/>
  <c r="M9"/>
  <c r="N9"/>
  <c r="B10"/>
  <c r="M10"/>
  <c r="N10"/>
  <c r="M11"/>
  <c r="N11"/>
  <c r="E12"/>
  <c r="F12"/>
  <c r="F13"/>
  <c r="E14"/>
  <c r="F15"/>
  <c r="K41"/>
  <c r="A43"/>
  <c r="K43"/>
  <c r="B9" i="120"/>
  <c r="M9"/>
  <c r="N9"/>
  <c r="B10"/>
  <c r="M10"/>
  <c r="N10"/>
  <c r="M11"/>
  <c r="N11"/>
  <c r="E12"/>
  <c r="F12" s="1"/>
  <c r="F13"/>
  <c r="E14"/>
  <c r="F15"/>
  <c r="K41"/>
  <c r="A43"/>
  <c r="K43"/>
  <c r="O52" i="124"/>
  <c r="O28"/>
  <c r="O40"/>
  <c r="O16"/>
  <c r="O4"/>
  <c r="B11" i="156"/>
  <c r="B11" i="163"/>
  <c r="B11" i="145"/>
  <c r="B11" i="81"/>
  <c r="B11" i="47"/>
  <c r="A11" i="73"/>
  <c r="A11" i="138"/>
  <c r="A11" i="142"/>
  <c r="A11" i="151"/>
  <c r="A11" i="154"/>
  <c r="A11" i="115"/>
  <c r="A11" i="113"/>
  <c r="A11" i="158"/>
  <c r="A11" i="157"/>
  <c r="A11" i="141"/>
  <c r="A11" i="161"/>
  <c r="A11" i="103"/>
  <c r="A11" i="139"/>
  <c r="A11" i="111"/>
  <c r="A11" i="153"/>
  <c r="A11" i="156"/>
  <c r="A11" i="101"/>
  <c r="A11" i="145"/>
  <c r="A11" i="143"/>
  <c r="A11" i="150"/>
  <c r="A11" i="112"/>
  <c r="A11" i="152"/>
  <c r="A11" i="102"/>
  <c r="A11" i="159"/>
  <c r="A11" i="146"/>
  <c r="A11" i="104"/>
  <c r="A11" i="155"/>
  <c r="A11" i="137"/>
  <c r="A11" i="160"/>
  <c r="A11" i="116"/>
  <c r="A11" i="118" s="1"/>
  <c r="A11" i="148"/>
  <c r="A11" i="106"/>
  <c r="A11" i="105"/>
  <c r="A11" i="147"/>
  <c r="A11" i="149"/>
  <c r="A11" i="140"/>
  <c r="A11" i="144"/>
  <c r="A11" i="114"/>
  <c r="F5" i="124"/>
  <c r="F6"/>
  <c r="F7"/>
  <c r="F8"/>
  <c r="F44"/>
  <c r="F56"/>
  <c r="F62"/>
  <c r="F88"/>
  <c r="F45"/>
  <c r="F64"/>
  <c r="F80"/>
  <c r="F22"/>
  <c r="F31"/>
  <c r="F39"/>
  <c r="F85"/>
  <c r="F37"/>
  <c r="F29"/>
  <c r="F47"/>
  <c r="F63"/>
  <c r="F61"/>
  <c r="F21"/>
  <c r="F77"/>
  <c r="F84"/>
  <c r="F68"/>
  <c r="F72"/>
  <c r="F32"/>
  <c r="F40"/>
  <c r="F24"/>
  <c r="F15"/>
  <c r="F13"/>
  <c r="F52"/>
  <c r="F87"/>
  <c r="F23"/>
  <c r="F78"/>
  <c r="F36"/>
  <c r="F28"/>
  <c r="F14"/>
  <c r="F71"/>
  <c r="F12"/>
  <c r="F76"/>
  <c r="F70"/>
  <c r="F69"/>
  <c r="F46"/>
  <c r="F86"/>
  <c r="F30"/>
  <c r="F38"/>
  <c r="F16"/>
  <c r="F55"/>
  <c r="F54"/>
  <c r="F48"/>
  <c r="F79"/>
  <c r="F53"/>
  <c r="E4"/>
  <c r="E44"/>
  <c r="E84"/>
  <c r="E20"/>
  <c r="E60"/>
  <c r="E76"/>
  <c r="E52"/>
  <c r="E28"/>
  <c r="E36"/>
  <c r="E68"/>
  <c r="E12"/>
  <c r="A11" i="120"/>
  <c r="F20" i="124"/>
  <c r="F60"/>
  <c r="F4"/>
  <c r="A11" i="68"/>
  <c r="B11" i="221"/>
  <c r="B11" i="215"/>
  <c r="B11" i="214"/>
  <c r="B11" i="207"/>
  <c r="B11" i="206"/>
  <c r="B11" i="96"/>
  <c r="A11" i="72"/>
  <c r="B11" i="230"/>
  <c r="B11" i="228"/>
  <c r="B11" i="226"/>
  <c r="B11" i="224"/>
  <c r="B11" i="222"/>
  <c r="N32" i="290"/>
  <c r="N36"/>
  <c r="N38"/>
  <c r="M41" i="278"/>
  <c r="M47"/>
  <c r="M34" s="1"/>
  <c r="M57"/>
  <c r="F28" i="277"/>
  <c r="F27" s="1"/>
  <c r="M41"/>
  <c r="M47"/>
  <c r="M34"/>
  <c r="M57"/>
  <c r="F28" i="276"/>
  <c r="F27" s="1"/>
  <c r="M41"/>
  <c r="M47"/>
  <c r="M57"/>
  <c r="F28" i="221"/>
  <c r="F27"/>
  <c r="M41"/>
  <c r="M47"/>
  <c r="M34" s="1"/>
  <c r="M57"/>
  <c r="M41" i="220"/>
  <c r="M47"/>
  <c r="M34" s="1"/>
  <c r="M57"/>
  <c r="F28" i="219"/>
  <c r="F27" s="1"/>
  <c r="M41"/>
  <c r="M47"/>
  <c r="M34"/>
  <c r="M57"/>
  <c r="F28" i="218"/>
  <c r="F27" s="1"/>
  <c r="M41"/>
  <c r="M47"/>
  <c r="M57"/>
  <c r="F28" i="217"/>
  <c r="F27"/>
  <c r="M41"/>
  <c r="M47"/>
  <c r="M34" s="1"/>
  <c r="M57"/>
  <c r="F28" i="216"/>
  <c r="F27"/>
  <c r="M41"/>
  <c r="M47"/>
  <c r="M34" s="1"/>
  <c r="M57"/>
  <c r="M41" i="215"/>
  <c r="M47"/>
  <c r="M57"/>
  <c r="I30" i="290"/>
  <c r="N30" s="1"/>
  <c r="N29" s="1"/>
  <c r="I34"/>
  <c r="M40"/>
  <c r="M41" i="288"/>
  <c r="M29" i="286"/>
  <c r="M41"/>
  <c r="M47"/>
  <c r="M57"/>
  <c r="M47" i="284"/>
  <c r="M57"/>
  <c r="J28" i="283"/>
  <c r="J27" s="1"/>
  <c r="M53"/>
  <c r="M53" i="282"/>
  <c r="M53" i="281"/>
  <c r="L28" i="280"/>
  <c r="L27"/>
  <c r="M29"/>
  <c r="M53"/>
  <c r="L28" i="279"/>
  <c r="L27"/>
  <c r="M53"/>
  <c r="M53" i="214"/>
  <c r="M42" i="290"/>
  <c r="N43"/>
  <c r="M44"/>
  <c r="N45"/>
  <c r="N41" s="1"/>
  <c r="M46"/>
  <c r="M48"/>
  <c r="M47" s="1"/>
  <c r="N49"/>
  <c r="N47" s="1"/>
  <c r="N51"/>
  <c r="N50"/>
  <c r="M52"/>
  <c r="M50"/>
  <c r="M54"/>
  <c r="N55"/>
  <c r="N53" s="1"/>
  <c r="M56"/>
  <c r="M53" s="1"/>
  <c r="M58"/>
  <c r="N59"/>
  <c r="N57" s="1"/>
  <c r="M60"/>
  <c r="M62"/>
  <c r="N31" i="289"/>
  <c r="M32"/>
  <c r="M30"/>
  <c r="M29" s="1"/>
  <c r="N33"/>
  <c r="N35"/>
  <c r="M36"/>
  <c r="N37"/>
  <c r="M38"/>
  <c r="N39"/>
  <c r="M40"/>
  <c r="M42"/>
  <c r="N43"/>
  <c r="M44"/>
  <c r="M41" s="1"/>
  <c r="N45"/>
  <c r="M48"/>
  <c r="M47" s="1"/>
  <c r="N49"/>
  <c r="N47" s="1"/>
  <c r="N51"/>
  <c r="N50"/>
  <c r="M52"/>
  <c r="M50"/>
  <c r="M54"/>
  <c r="N55"/>
  <c r="N53" s="1"/>
  <c r="M56"/>
  <c r="M58"/>
  <c r="N59"/>
  <c r="N57" s="1"/>
  <c r="M60"/>
  <c r="M57" s="1"/>
  <c r="N61"/>
  <c r="M62"/>
  <c r="N31" i="288"/>
  <c r="M32"/>
  <c r="M30" s="1"/>
  <c r="M29" s="1"/>
  <c r="N35"/>
  <c r="N37"/>
  <c r="N39"/>
  <c r="N43"/>
  <c r="N45"/>
  <c r="M48"/>
  <c r="M47"/>
  <c r="M34" s="1"/>
  <c r="N49"/>
  <c r="N47" s="1"/>
  <c r="N51"/>
  <c r="N50" s="1"/>
  <c r="M52"/>
  <c r="M50" s="1"/>
  <c r="M54"/>
  <c r="N55"/>
  <c r="N53"/>
  <c r="M56"/>
  <c r="M58"/>
  <c r="N59"/>
  <c r="N57"/>
  <c r="M60"/>
  <c r="M62"/>
  <c r="N31" i="287"/>
  <c r="M32"/>
  <c r="M30" s="1"/>
  <c r="M29" s="1"/>
  <c r="N33"/>
  <c r="N35"/>
  <c r="M36"/>
  <c r="N37"/>
  <c r="M38"/>
  <c r="N39"/>
  <c r="M40"/>
  <c r="M42"/>
  <c r="M41"/>
  <c r="N43"/>
  <c r="N45"/>
  <c r="N49"/>
  <c r="N47" s="1"/>
  <c r="N51"/>
  <c r="N50"/>
  <c r="N55"/>
  <c r="N53"/>
  <c r="N59"/>
  <c r="N57"/>
  <c r="N61"/>
  <c r="N31" i="286"/>
  <c r="N33"/>
  <c r="N35"/>
  <c r="N37"/>
  <c r="N39"/>
  <c r="N43"/>
  <c r="N45"/>
  <c r="N49"/>
  <c r="N51"/>
  <c r="N50"/>
  <c r="N55"/>
  <c r="N59"/>
  <c r="N61"/>
  <c r="N31" i="285"/>
  <c r="N33"/>
  <c r="N35"/>
  <c r="N37"/>
  <c r="M38"/>
  <c r="N39"/>
  <c r="M40"/>
  <c r="N43"/>
  <c r="N45"/>
  <c r="M46"/>
  <c r="M41" s="1"/>
  <c r="M48"/>
  <c r="M47" s="1"/>
  <c r="N49"/>
  <c r="N47" s="1"/>
  <c r="N51"/>
  <c r="N55"/>
  <c r="M58"/>
  <c r="N59"/>
  <c r="N57" s="1"/>
  <c r="M60"/>
  <c r="N61"/>
  <c r="M62"/>
  <c r="N31" i="284"/>
  <c r="M32"/>
  <c r="M30" s="1"/>
  <c r="M29" s="1"/>
  <c r="N35"/>
  <c r="M36"/>
  <c r="N37"/>
  <c r="M38"/>
  <c r="N39"/>
  <c r="M40"/>
  <c r="N43"/>
  <c r="N45"/>
  <c r="N49"/>
  <c r="N51"/>
  <c r="N50"/>
  <c r="N55"/>
  <c r="N59"/>
  <c r="N61"/>
  <c r="N31" i="283"/>
  <c r="N33"/>
  <c r="N35"/>
  <c r="N37"/>
  <c r="N39"/>
  <c r="N43"/>
  <c r="N45"/>
  <c r="N49"/>
  <c r="N47" s="1"/>
  <c r="N51"/>
  <c r="N55"/>
  <c r="N59"/>
  <c r="N57"/>
  <c r="N61"/>
  <c r="N31" i="282"/>
  <c r="N33"/>
  <c r="N35"/>
  <c r="N37"/>
  <c r="N39"/>
  <c r="N43"/>
  <c r="N45"/>
  <c r="N49"/>
  <c r="N47" s="1"/>
  <c r="N51"/>
  <c r="N55"/>
  <c r="N59"/>
  <c r="N57"/>
  <c r="N61"/>
  <c r="N31" i="281"/>
  <c r="N33"/>
  <c r="N35"/>
  <c r="N37"/>
  <c r="N39"/>
  <c r="N43"/>
  <c r="N45"/>
  <c r="N49"/>
  <c r="N47" s="1"/>
  <c r="N51"/>
  <c r="N55"/>
  <c r="N59"/>
  <c r="N57"/>
  <c r="N61"/>
  <c r="N31" i="280"/>
  <c r="N33"/>
  <c r="N35"/>
  <c r="N37"/>
  <c r="N39"/>
  <c r="N43"/>
  <c r="N45"/>
  <c r="N49"/>
  <c r="N47" s="1"/>
  <c r="N51"/>
  <c r="N50"/>
  <c r="N55"/>
  <c r="N59"/>
  <c r="N61"/>
  <c r="N31" i="279"/>
  <c r="N33"/>
  <c r="N35"/>
  <c r="N37"/>
  <c r="N39"/>
  <c r="N43"/>
  <c r="N45"/>
  <c r="N49"/>
  <c r="N47" s="1"/>
  <c r="N51"/>
  <c r="N55"/>
  <c r="N59"/>
  <c r="N57"/>
  <c r="N61"/>
  <c r="N31" i="278"/>
  <c r="N33"/>
  <c r="N35"/>
  <c r="N37"/>
  <c r="N39"/>
  <c r="N43"/>
  <c r="N45"/>
  <c r="N49"/>
  <c r="N47" s="1"/>
  <c r="N51"/>
  <c r="N55"/>
  <c r="N59"/>
  <c r="N61"/>
  <c r="N31" i="277"/>
  <c r="N33"/>
  <c r="N35"/>
  <c r="N37"/>
  <c r="N39"/>
  <c r="N43"/>
  <c r="N45"/>
  <c r="N49"/>
  <c r="N51"/>
  <c r="N55"/>
  <c r="N53"/>
  <c r="N59"/>
  <c r="N61"/>
  <c r="N31" i="276"/>
  <c r="N33"/>
  <c r="N35"/>
  <c r="N37"/>
  <c r="N39"/>
  <c r="N43"/>
  <c r="N45"/>
  <c r="N49"/>
  <c r="N47" s="1"/>
  <c r="N51"/>
  <c r="N50"/>
  <c r="N55"/>
  <c r="N59"/>
  <c r="N61"/>
  <c r="N31" i="221"/>
  <c r="N33"/>
  <c r="N35"/>
  <c r="N37"/>
  <c r="N39"/>
  <c r="N43"/>
  <c r="N45"/>
  <c r="N49"/>
  <c r="N47" s="1"/>
  <c r="N51"/>
  <c r="N55"/>
  <c r="N53"/>
  <c r="N59"/>
  <c r="N61"/>
  <c r="N31" i="220"/>
  <c r="N33"/>
  <c r="N35"/>
  <c r="N37"/>
  <c r="N39"/>
  <c r="N43"/>
  <c r="N45"/>
  <c r="N49"/>
  <c r="N51"/>
  <c r="N50"/>
  <c r="N55"/>
  <c r="N59"/>
  <c r="N57"/>
  <c r="N61"/>
  <c r="N31" i="219"/>
  <c r="N33"/>
  <c r="N35"/>
  <c r="N37"/>
  <c r="N39"/>
  <c r="N43"/>
  <c r="N45"/>
  <c r="N49"/>
  <c r="N51"/>
  <c r="N50"/>
  <c r="N55"/>
  <c r="N59"/>
  <c r="N61"/>
  <c r="N31" i="218"/>
  <c r="N33"/>
  <c r="N35"/>
  <c r="N37"/>
  <c r="N39"/>
  <c r="N43"/>
  <c r="N45"/>
  <c r="N49"/>
  <c r="N47" s="1"/>
  <c r="N51"/>
  <c r="N55"/>
  <c r="N53"/>
  <c r="N59"/>
  <c r="N61"/>
  <c r="N31" i="217"/>
  <c r="N33"/>
  <c r="N35"/>
  <c r="N37"/>
  <c r="N39"/>
  <c r="N43"/>
  <c r="N45"/>
  <c r="N49"/>
  <c r="N47" s="1"/>
  <c r="N51"/>
  <c r="N55"/>
  <c r="N53"/>
  <c r="N59"/>
  <c r="N61"/>
  <c r="N31" i="216"/>
  <c r="N33"/>
  <c r="N35"/>
  <c r="N37"/>
  <c r="N39"/>
  <c r="N43"/>
  <c r="N45"/>
  <c r="N49"/>
  <c r="N47" s="1"/>
  <c r="N51"/>
  <c r="N55"/>
  <c r="N53"/>
  <c r="N59"/>
  <c r="N61"/>
  <c r="N31" i="215"/>
  <c r="N33"/>
  <c r="N35"/>
  <c r="N37"/>
  <c r="N39"/>
  <c r="N43"/>
  <c r="N45"/>
  <c r="N49"/>
  <c r="N51"/>
  <c r="N50"/>
  <c r="N55"/>
  <c r="N59"/>
  <c r="N57"/>
  <c r="N61"/>
  <c r="N31" i="214"/>
  <c r="N33"/>
  <c r="N35"/>
  <c r="N37"/>
  <c r="N39"/>
  <c r="N43"/>
  <c r="N45"/>
  <c r="N49"/>
  <c r="N47" s="1"/>
  <c r="N51"/>
  <c r="N55"/>
  <c r="N59"/>
  <c r="N57"/>
  <c r="N30" i="213"/>
  <c r="N29" s="1"/>
  <c r="I29"/>
  <c r="M49"/>
  <c r="I47"/>
  <c r="M59"/>
  <c r="I57"/>
  <c r="N30" i="212"/>
  <c r="N29" s="1"/>
  <c r="I29"/>
  <c r="M49"/>
  <c r="I47"/>
  <c r="M59"/>
  <c r="I57"/>
  <c r="N30" i="211"/>
  <c r="N29" s="1"/>
  <c r="I29"/>
  <c r="M49"/>
  <c r="I47"/>
  <c r="M59"/>
  <c r="I57"/>
  <c r="N30" i="210"/>
  <c r="N29" s="1"/>
  <c r="I29"/>
  <c r="M53" i="275"/>
  <c r="M30" i="274"/>
  <c r="M29" s="1"/>
  <c r="I29" i="286"/>
  <c r="I41"/>
  <c r="I47"/>
  <c r="I34" s="1"/>
  <c r="I53"/>
  <c r="I57"/>
  <c r="I29" i="285"/>
  <c r="I28" s="1"/>
  <c r="I53" i="284"/>
  <c r="I57"/>
  <c r="I29" i="283"/>
  <c r="I41"/>
  <c r="I47"/>
  <c r="I34"/>
  <c r="I53"/>
  <c r="I57"/>
  <c r="I41" i="282"/>
  <c r="I47"/>
  <c r="I53"/>
  <c r="I57"/>
  <c r="I29" i="281"/>
  <c r="I41"/>
  <c r="I47"/>
  <c r="I34" s="1"/>
  <c r="I53"/>
  <c r="I57"/>
  <c r="I29" i="280"/>
  <c r="I41"/>
  <c r="I47"/>
  <c r="I34" s="1"/>
  <c r="I53"/>
  <c r="I57"/>
  <c r="I29" i="279"/>
  <c r="I41"/>
  <c r="I47"/>
  <c r="I34"/>
  <c r="I53"/>
  <c r="I57"/>
  <c r="I29" i="278"/>
  <c r="I41"/>
  <c r="I47"/>
  <c r="I53"/>
  <c r="I57"/>
  <c r="I29" i="277"/>
  <c r="I41"/>
  <c r="I47"/>
  <c r="I34" s="1"/>
  <c r="I53"/>
  <c r="I57"/>
  <c r="I29" i="276"/>
  <c r="I41"/>
  <c r="I47"/>
  <c r="I34" s="1"/>
  <c r="I53"/>
  <c r="I57"/>
  <c r="I29" i="221"/>
  <c r="I41"/>
  <c r="I47"/>
  <c r="I34"/>
  <c r="I53"/>
  <c r="I57"/>
  <c r="I29" i="220"/>
  <c r="I41"/>
  <c r="I47"/>
  <c r="I53"/>
  <c r="I57"/>
  <c r="I29" i="219"/>
  <c r="I41"/>
  <c r="I47"/>
  <c r="I34" s="1"/>
  <c r="I53"/>
  <c r="I57"/>
  <c r="I29" i="218"/>
  <c r="I41"/>
  <c r="I47"/>
  <c r="I34" s="1"/>
  <c r="I53"/>
  <c r="I57"/>
  <c r="I29" i="217"/>
  <c r="I41"/>
  <c r="I47"/>
  <c r="I34"/>
  <c r="I53"/>
  <c r="I57"/>
  <c r="I29" i="216"/>
  <c r="I41"/>
  <c r="I47"/>
  <c r="I53"/>
  <c r="I57"/>
  <c r="I29" i="215"/>
  <c r="I41"/>
  <c r="I47"/>
  <c r="I34" s="1"/>
  <c r="I53"/>
  <c r="I57"/>
  <c r="I29" i="214"/>
  <c r="I41"/>
  <c r="I47"/>
  <c r="I34" s="1"/>
  <c r="I53"/>
  <c r="I57"/>
  <c r="N61"/>
  <c r="N35" i="213"/>
  <c r="N37"/>
  <c r="N39"/>
  <c r="M43"/>
  <c r="I41"/>
  <c r="D34"/>
  <c r="D28" s="1"/>
  <c r="D27" s="1"/>
  <c r="F34"/>
  <c r="F28"/>
  <c r="F27" s="1"/>
  <c r="H34"/>
  <c r="H28" s="1"/>
  <c r="H27" s="1"/>
  <c r="M47"/>
  <c r="N49"/>
  <c r="I50"/>
  <c r="N51"/>
  <c r="N50" s="1"/>
  <c r="M55"/>
  <c r="M53" s="1"/>
  <c r="I53"/>
  <c r="M57"/>
  <c r="N59"/>
  <c r="N57" s="1"/>
  <c r="N61"/>
  <c r="L28" i="212"/>
  <c r="L27"/>
  <c r="N35"/>
  <c r="N37"/>
  <c r="N39"/>
  <c r="M43"/>
  <c r="M41" s="1"/>
  <c r="I41"/>
  <c r="D34"/>
  <c r="D28"/>
  <c r="D27" s="1"/>
  <c r="F34"/>
  <c r="F28" s="1"/>
  <c r="F27"/>
  <c r="H34"/>
  <c r="H28" s="1"/>
  <c r="H27" s="1"/>
  <c r="M47"/>
  <c r="N49"/>
  <c r="N47"/>
  <c r="I50"/>
  <c r="N51"/>
  <c r="M55"/>
  <c r="M53"/>
  <c r="I53"/>
  <c r="M57"/>
  <c r="N59"/>
  <c r="N57"/>
  <c r="N61"/>
  <c r="N35" i="211"/>
  <c r="N37"/>
  <c r="N39"/>
  <c r="M43"/>
  <c r="I41"/>
  <c r="D34"/>
  <c r="D28" s="1"/>
  <c r="D27"/>
  <c r="F34"/>
  <c r="F28"/>
  <c r="F27" s="1"/>
  <c r="H34"/>
  <c r="H28" s="1"/>
  <c r="H27" s="1"/>
  <c r="M47"/>
  <c r="N49"/>
  <c r="I50"/>
  <c r="N51"/>
  <c r="N50" s="1"/>
  <c r="M55"/>
  <c r="M53" s="1"/>
  <c r="I53"/>
  <c r="M57"/>
  <c r="N59"/>
  <c r="N57" s="1"/>
  <c r="N61"/>
  <c r="F28" i="209"/>
  <c r="F27" s="1"/>
  <c r="F28" i="208"/>
  <c r="F27"/>
  <c r="F28" i="207"/>
  <c r="F27" s="1"/>
  <c r="F28" i="116"/>
  <c r="F27"/>
  <c r="F28" i="115"/>
  <c r="F27" s="1"/>
  <c r="F28" i="114"/>
  <c r="F27"/>
  <c r="F28" i="113"/>
  <c r="F27" s="1"/>
  <c r="F28" i="112"/>
  <c r="F27"/>
  <c r="F28" i="111"/>
  <c r="F27" s="1"/>
  <c r="N53"/>
  <c r="M35" i="210"/>
  <c r="M37"/>
  <c r="M39"/>
  <c r="I41"/>
  <c r="M43"/>
  <c r="M45"/>
  <c r="M41" s="1"/>
  <c r="I47"/>
  <c r="I34" s="1"/>
  <c r="M49"/>
  <c r="M47" s="1"/>
  <c r="M51"/>
  <c r="M50"/>
  <c r="I53"/>
  <c r="M55"/>
  <c r="M53" s="1"/>
  <c r="I57"/>
  <c r="M59"/>
  <c r="M57"/>
  <c r="M61"/>
  <c r="I29" i="209"/>
  <c r="M31"/>
  <c r="M30"/>
  <c r="M33"/>
  <c r="M35"/>
  <c r="M37"/>
  <c r="M39"/>
  <c r="I41"/>
  <c r="M43"/>
  <c r="M45"/>
  <c r="I47"/>
  <c r="M49"/>
  <c r="M47" s="1"/>
  <c r="M51"/>
  <c r="M50" s="1"/>
  <c r="I53"/>
  <c r="M55"/>
  <c r="M53"/>
  <c r="I57"/>
  <c r="M59"/>
  <c r="M57" s="1"/>
  <c r="M61"/>
  <c r="I29" i="208"/>
  <c r="M31"/>
  <c r="M30" s="1"/>
  <c r="M33"/>
  <c r="M29" s="1"/>
  <c r="M35"/>
  <c r="M37"/>
  <c r="M39"/>
  <c r="I41"/>
  <c r="M43"/>
  <c r="M45"/>
  <c r="I47"/>
  <c r="I34"/>
  <c r="M49"/>
  <c r="M47"/>
  <c r="M51"/>
  <c r="M50" s="1"/>
  <c r="I53"/>
  <c r="M55"/>
  <c r="M53"/>
  <c r="I57"/>
  <c r="M59"/>
  <c r="M57" s="1"/>
  <c r="M61"/>
  <c r="I29" i="207"/>
  <c r="M31"/>
  <c r="M30" s="1"/>
  <c r="M33"/>
  <c r="M35"/>
  <c r="M37"/>
  <c r="M39"/>
  <c r="I41"/>
  <c r="M43"/>
  <c r="M45"/>
  <c r="M41" s="1"/>
  <c r="I47"/>
  <c r="M49"/>
  <c r="M47"/>
  <c r="M51"/>
  <c r="M50"/>
  <c r="I53"/>
  <c r="M55"/>
  <c r="M53" s="1"/>
  <c r="I57"/>
  <c r="M59"/>
  <c r="M57"/>
  <c r="M61"/>
  <c r="I29" i="116"/>
  <c r="M31"/>
  <c r="M30"/>
  <c r="M33"/>
  <c r="M35"/>
  <c r="M37"/>
  <c r="M39"/>
  <c r="I41"/>
  <c r="M43"/>
  <c r="M45"/>
  <c r="M41" s="1"/>
  <c r="I47"/>
  <c r="I34" s="1"/>
  <c r="M49"/>
  <c r="M47" s="1"/>
  <c r="M51"/>
  <c r="M50"/>
  <c r="I53"/>
  <c r="M55"/>
  <c r="M53" s="1"/>
  <c r="I57"/>
  <c r="M59"/>
  <c r="M57"/>
  <c r="M61"/>
  <c r="I29" i="115"/>
  <c r="M31"/>
  <c r="M30"/>
  <c r="M33"/>
  <c r="M35"/>
  <c r="M37"/>
  <c r="M39"/>
  <c r="I41"/>
  <c r="M43"/>
  <c r="M45"/>
  <c r="I47"/>
  <c r="M49"/>
  <c r="M47" s="1"/>
  <c r="M51"/>
  <c r="M50" s="1"/>
  <c r="I53"/>
  <c r="M55"/>
  <c r="M53"/>
  <c r="I57"/>
  <c r="M59"/>
  <c r="M57" s="1"/>
  <c r="M61"/>
  <c r="I29" i="114"/>
  <c r="M31"/>
  <c r="M30" s="1"/>
  <c r="M33"/>
  <c r="M35"/>
  <c r="M37"/>
  <c r="M39"/>
  <c r="I41"/>
  <c r="M43"/>
  <c r="M45"/>
  <c r="I47"/>
  <c r="I34"/>
  <c r="M49"/>
  <c r="M47"/>
  <c r="M51"/>
  <c r="M50" s="1"/>
  <c r="I53"/>
  <c r="M55"/>
  <c r="M53"/>
  <c r="I57"/>
  <c r="M59"/>
  <c r="M57" s="1"/>
  <c r="M61"/>
  <c r="I29" i="113"/>
  <c r="M31"/>
  <c r="M30" s="1"/>
  <c r="M33"/>
  <c r="M35"/>
  <c r="M37"/>
  <c r="M39"/>
  <c r="I41"/>
  <c r="M43"/>
  <c r="M45"/>
  <c r="M41" s="1"/>
  <c r="I47"/>
  <c r="M49"/>
  <c r="M47"/>
  <c r="M51"/>
  <c r="M50"/>
  <c r="I53"/>
  <c r="M55"/>
  <c r="M53" s="1"/>
  <c r="I57"/>
  <c r="M59"/>
  <c r="M57"/>
  <c r="M61"/>
  <c r="I29" i="112"/>
  <c r="M31"/>
  <c r="M30"/>
  <c r="M33"/>
  <c r="M35"/>
  <c r="M37"/>
  <c r="M39"/>
  <c r="I41"/>
  <c r="M43"/>
  <c r="M45"/>
  <c r="M41" s="1"/>
  <c r="I47"/>
  <c r="I34" s="1"/>
  <c r="M49"/>
  <c r="M47" s="1"/>
  <c r="M51"/>
  <c r="M50"/>
  <c r="I53"/>
  <c r="M55"/>
  <c r="M53" s="1"/>
  <c r="I57"/>
  <c r="M59"/>
  <c r="M57"/>
  <c r="M61"/>
  <c r="I29" i="111"/>
  <c r="M31"/>
  <c r="M30"/>
  <c r="M33"/>
  <c r="M35"/>
  <c r="M37"/>
  <c r="M39"/>
  <c r="I41"/>
  <c r="M43"/>
  <c r="M45"/>
  <c r="I47"/>
  <c r="I34"/>
  <c r="M49"/>
  <c r="M47"/>
  <c r="M51"/>
  <c r="M50"/>
  <c r="I53"/>
  <c r="M55"/>
  <c r="M53" s="1"/>
  <c r="I57"/>
  <c r="M59"/>
  <c r="M57"/>
  <c r="M61"/>
  <c r="M31" i="275"/>
  <c r="M30" s="1"/>
  <c r="M29" s="1"/>
  <c r="N32"/>
  <c r="M35"/>
  <c r="N36"/>
  <c r="M37"/>
  <c r="N38"/>
  <c r="M39"/>
  <c r="N40"/>
  <c r="N42"/>
  <c r="M43"/>
  <c r="N44"/>
  <c r="M45"/>
  <c r="M41" s="1"/>
  <c r="N46"/>
  <c r="N48"/>
  <c r="N47" s="1"/>
  <c r="N52"/>
  <c r="N50" s="1"/>
  <c r="N54"/>
  <c r="N56"/>
  <c r="N58"/>
  <c r="N60"/>
  <c r="M61"/>
  <c r="N62"/>
  <c r="N32" i="274"/>
  <c r="N36"/>
  <c r="N38"/>
  <c r="N40"/>
  <c r="N42"/>
  <c r="N44"/>
  <c r="N46"/>
  <c r="N48"/>
  <c r="N47" s="1"/>
  <c r="M49"/>
  <c r="M47" s="1"/>
  <c r="N52"/>
  <c r="N54"/>
  <c r="M55"/>
  <c r="M53" s="1"/>
  <c r="N56"/>
  <c r="N58"/>
  <c r="M59"/>
  <c r="M57" s="1"/>
  <c r="N60"/>
  <c r="M61"/>
  <c r="N62"/>
  <c r="N32" i="273"/>
  <c r="M35"/>
  <c r="N36"/>
  <c r="M37"/>
  <c r="N38"/>
  <c r="M39"/>
  <c r="N40"/>
  <c r="N42"/>
  <c r="M43"/>
  <c r="N44"/>
  <c r="M45"/>
  <c r="N46"/>
  <c r="N48"/>
  <c r="N47"/>
  <c r="M49"/>
  <c r="M47"/>
  <c r="N52"/>
  <c r="N54"/>
  <c r="M55"/>
  <c r="M53" s="1"/>
  <c r="N56"/>
  <c r="N58"/>
  <c r="M59"/>
  <c r="M57" s="1"/>
  <c r="N60"/>
  <c r="M61"/>
  <c r="N62"/>
  <c r="N32" i="272"/>
  <c r="M35"/>
  <c r="N36"/>
  <c r="M37"/>
  <c r="N38"/>
  <c r="M39"/>
  <c r="N40"/>
  <c r="N42"/>
  <c r="M43"/>
  <c r="N44"/>
  <c r="M45"/>
  <c r="M41" s="1"/>
  <c r="N46"/>
  <c r="N48"/>
  <c r="M51"/>
  <c r="M50" s="1"/>
  <c r="N52"/>
  <c r="N50" s="1"/>
  <c r="N54"/>
  <c r="M55"/>
  <c r="M53"/>
  <c r="N56"/>
  <c r="N58"/>
  <c r="M59"/>
  <c r="M57"/>
  <c r="N60"/>
  <c r="M61"/>
  <c r="N62"/>
  <c r="N32" i="271"/>
  <c r="N36"/>
  <c r="N38"/>
  <c r="N40"/>
  <c r="M57" i="268"/>
  <c r="M30" i="266"/>
  <c r="M29" s="1"/>
  <c r="M50" i="265"/>
  <c r="M30" i="264"/>
  <c r="M29"/>
  <c r="M41" i="262"/>
  <c r="M30" i="261"/>
  <c r="M29" s="1"/>
  <c r="N42" i="271"/>
  <c r="M43"/>
  <c r="N44"/>
  <c r="M45"/>
  <c r="N46"/>
  <c r="N48"/>
  <c r="N47"/>
  <c r="M49"/>
  <c r="M47"/>
  <c r="M51"/>
  <c r="M50"/>
  <c r="N52"/>
  <c r="N50"/>
  <c r="N54"/>
  <c r="M55"/>
  <c r="M53" s="1"/>
  <c r="N56"/>
  <c r="N53" s="1"/>
  <c r="N58"/>
  <c r="N60"/>
  <c r="N62"/>
  <c r="M31" i="270"/>
  <c r="M30"/>
  <c r="M29" s="1"/>
  <c r="N32"/>
  <c r="M35"/>
  <c r="N36"/>
  <c r="M37"/>
  <c r="M39"/>
  <c r="M43"/>
  <c r="M45"/>
  <c r="I47"/>
  <c r="I34"/>
  <c r="M49"/>
  <c r="M47" s="1"/>
  <c r="M51"/>
  <c r="M50" s="1"/>
  <c r="I53"/>
  <c r="M55"/>
  <c r="M53"/>
  <c r="I57"/>
  <c r="M59"/>
  <c r="M57" s="1"/>
  <c r="M61"/>
  <c r="I29" i="269"/>
  <c r="M31"/>
  <c r="M30"/>
  <c r="M33"/>
  <c r="M35"/>
  <c r="N36"/>
  <c r="M37"/>
  <c r="N38"/>
  <c r="M39"/>
  <c r="N40"/>
  <c r="N42"/>
  <c r="M43"/>
  <c r="N44"/>
  <c r="M45"/>
  <c r="M41" s="1"/>
  <c r="N46"/>
  <c r="N48"/>
  <c r="N47" s="1"/>
  <c r="M49"/>
  <c r="M47" s="1"/>
  <c r="M51"/>
  <c r="M50" s="1"/>
  <c r="N52"/>
  <c r="N50" s="1"/>
  <c r="N54"/>
  <c r="M55"/>
  <c r="M53"/>
  <c r="N56"/>
  <c r="N58"/>
  <c r="M59"/>
  <c r="M57"/>
  <c r="N60"/>
  <c r="M61"/>
  <c r="N62"/>
  <c r="M31" i="268"/>
  <c r="M30" s="1"/>
  <c r="M29" s="1"/>
  <c r="N32"/>
  <c r="M35"/>
  <c r="N36"/>
  <c r="M37"/>
  <c r="N38"/>
  <c r="M39"/>
  <c r="N40"/>
  <c r="N42"/>
  <c r="M43"/>
  <c r="N44"/>
  <c r="M45"/>
  <c r="M41" s="1"/>
  <c r="N46"/>
  <c r="N48"/>
  <c r="N47" s="1"/>
  <c r="M49"/>
  <c r="M47" s="1"/>
  <c r="N52"/>
  <c r="N54"/>
  <c r="M55"/>
  <c r="M53" s="1"/>
  <c r="N56"/>
  <c r="N58"/>
  <c r="N60"/>
  <c r="N62"/>
  <c r="N32" i="267"/>
  <c r="M35"/>
  <c r="N36"/>
  <c r="M37"/>
  <c r="N38"/>
  <c r="M39"/>
  <c r="N40"/>
  <c r="N42"/>
  <c r="M43"/>
  <c r="N44"/>
  <c r="M45"/>
  <c r="M41" s="1"/>
  <c r="N46"/>
  <c r="N48"/>
  <c r="N47" s="1"/>
  <c r="M49"/>
  <c r="M47" s="1"/>
  <c r="M51"/>
  <c r="M50" s="1"/>
  <c r="N52"/>
  <c r="N50" s="1"/>
  <c r="N54"/>
  <c r="M55"/>
  <c r="M53"/>
  <c r="N56"/>
  <c r="N58"/>
  <c r="M59"/>
  <c r="M57"/>
  <c r="N60"/>
  <c r="M61"/>
  <c r="N62"/>
  <c r="N32" i="266"/>
  <c r="M35"/>
  <c r="N36"/>
  <c r="M37"/>
  <c r="N38"/>
  <c r="M39"/>
  <c r="N40"/>
  <c r="N42"/>
  <c r="M43"/>
  <c r="N44"/>
  <c r="M45"/>
  <c r="M41" s="1"/>
  <c r="N46"/>
  <c r="N48"/>
  <c r="N47" s="1"/>
  <c r="M49"/>
  <c r="M47" s="1"/>
  <c r="M51"/>
  <c r="M50" s="1"/>
  <c r="N52"/>
  <c r="N50" s="1"/>
  <c r="N54"/>
  <c r="M55"/>
  <c r="M53"/>
  <c r="N56"/>
  <c r="N58"/>
  <c r="M59"/>
  <c r="M57"/>
  <c r="N60"/>
  <c r="M61"/>
  <c r="N62"/>
  <c r="N32" i="265"/>
  <c r="N36"/>
  <c r="N38"/>
  <c r="N40"/>
  <c r="N42"/>
  <c r="M43"/>
  <c r="N44"/>
  <c r="M45"/>
  <c r="N46"/>
  <c r="N48"/>
  <c r="N47" s="1"/>
  <c r="N52"/>
  <c r="N50" s="1"/>
  <c r="N54"/>
  <c r="M55"/>
  <c r="M53"/>
  <c r="N56"/>
  <c r="N58"/>
  <c r="N60"/>
  <c r="M61"/>
  <c r="N62"/>
  <c r="N32" i="264"/>
  <c r="M35"/>
  <c r="N36"/>
  <c r="M37"/>
  <c r="N38"/>
  <c r="M39"/>
  <c r="N40"/>
  <c r="N42"/>
  <c r="M43"/>
  <c r="N44"/>
  <c r="M45"/>
  <c r="N46"/>
  <c r="N48"/>
  <c r="N47"/>
  <c r="M49"/>
  <c r="M47"/>
  <c r="N52"/>
  <c r="N54"/>
  <c r="M55"/>
  <c r="M53" s="1"/>
  <c r="N56"/>
  <c r="N58"/>
  <c r="M59"/>
  <c r="M57" s="1"/>
  <c r="N60"/>
  <c r="M61"/>
  <c r="N62"/>
  <c r="M31" i="263"/>
  <c r="M30" s="1"/>
  <c r="M29"/>
  <c r="N32"/>
  <c r="M35"/>
  <c r="N36"/>
  <c r="M37"/>
  <c r="N38"/>
  <c r="M39"/>
  <c r="N40"/>
  <c r="N42"/>
  <c r="M43"/>
  <c r="N44"/>
  <c r="M45"/>
  <c r="M41" s="1"/>
  <c r="N46"/>
  <c r="N48"/>
  <c r="N47" s="1"/>
  <c r="M49"/>
  <c r="M47" s="1"/>
  <c r="N52"/>
  <c r="N50" s="1"/>
  <c r="N54"/>
  <c r="M55"/>
  <c r="M53"/>
  <c r="N56"/>
  <c r="N58"/>
  <c r="M59"/>
  <c r="M57"/>
  <c r="N60"/>
  <c r="M61"/>
  <c r="N62"/>
  <c r="M31" i="262"/>
  <c r="M30"/>
  <c r="M29" s="1"/>
  <c r="N32"/>
  <c r="M35"/>
  <c r="N36"/>
  <c r="M37"/>
  <c r="N38"/>
  <c r="M39"/>
  <c r="N40"/>
  <c r="N42"/>
  <c r="N44"/>
  <c r="N46"/>
  <c r="N48"/>
  <c r="N52"/>
  <c r="N50"/>
  <c r="N54"/>
  <c r="M55"/>
  <c r="M53" s="1"/>
  <c r="N56"/>
  <c r="N58"/>
  <c r="M59"/>
  <c r="M57" s="1"/>
  <c r="N60"/>
  <c r="M61"/>
  <c r="N62"/>
  <c r="N32" i="261"/>
  <c r="M35"/>
  <c r="N36"/>
  <c r="M37"/>
  <c r="N38"/>
  <c r="M39"/>
  <c r="N40"/>
  <c r="N42"/>
  <c r="M43"/>
  <c r="N44"/>
  <c r="M45"/>
  <c r="N46"/>
  <c r="N48"/>
  <c r="N52"/>
  <c r="N54"/>
  <c r="M55"/>
  <c r="M53" s="1"/>
  <c r="N56"/>
  <c r="N58"/>
  <c r="M59"/>
  <c r="M57" s="1"/>
  <c r="N60"/>
  <c r="M61"/>
  <c r="N62"/>
  <c r="N32" i="161"/>
  <c r="M35"/>
  <c r="N36"/>
  <c r="M37"/>
  <c r="N38"/>
  <c r="N40"/>
  <c r="N42"/>
  <c r="M43"/>
  <c r="N44"/>
  <c r="M45"/>
  <c r="M41" s="1"/>
  <c r="N46"/>
  <c r="N48"/>
  <c r="N47" s="1"/>
  <c r="N52"/>
  <c r="N54"/>
  <c r="M55"/>
  <c r="M53"/>
  <c r="N56"/>
  <c r="N58"/>
  <c r="M59"/>
  <c r="M57"/>
  <c r="N60"/>
  <c r="M61"/>
  <c r="N62"/>
  <c r="N32" i="160"/>
  <c r="M35"/>
  <c r="N36"/>
  <c r="M37"/>
  <c r="N38"/>
  <c r="M39"/>
  <c r="N40"/>
  <c r="N42"/>
  <c r="M43"/>
  <c r="N44"/>
  <c r="M45"/>
  <c r="M41" s="1"/>
  <c r="N46"/>
  <c r="N48"/>
  <c r="N47" s="1"/>
  <c r="M49"/>
  <c r="M47" s="1"/>
  <c r="M51"/>
  <c r="M50"/>
  <c r="N52"/>
  <c r="N50"/>
  <c r="N54"/>
  <c r="M55"/>
  <c r="M53" s="1"/>
  <c r="N56"/>
  <c r="N58"/>
  <c r="M59"/>
  <c r="M57" s="1"/>
  <c r="N60"/>
  <c r="M61"/>
  <c r="N62"/>
  <c r="N27" s="1"/>
  <c r="M31" i="159"/>
  <c r="M30" s="1"/>
  <c r="N32"/>
  <c r="M33"/>
  <c r="M35"/>
  <c r="N36"/>
  <c r="M37"/>
  <c r="N38"/>
  <c r="M39"/>
  <c r="N40"/>
  <c r="N42"/>
  <c r="M43"/>
  <c r="N44"/>
  <c r="M45"/>
  <c r="M41" s="1"/>
  <c r="N46"/>
  <c r="N48"/>
  <c r="N47" s="1"/>
  <c r="M49"/>
  <c r="M47" s="1"/>
  <c r="M51"/>
  <c r="M50"/>
  <c r="N52"/>
  <c r="N50"/>
  <c r="N54"/>
  <c r="M55"/>
  <c r="M53" s="1"/>
  <c r="N56"/>
  <c r="N58"/>
  <c r="M59"/>
  <c r="M57" s="1"/>
  <c r="N60"/>
  <c r="N57" s="1"/>
  <c r="M61"/>
  <c r="N62"/>
  <c r="N27" s="1"/>
  <c r="M31" i="158"/>
  <c r="M30" s="1"/>
  <c r="M29"/>
  <c r="N32"/>
  <c r="M35"/>
  <c r="N36"/>
  <c r="M37"/>
  <c r="N38"/>
  <c r="N40"/>
  <c r="N42"/>
  <c r="N44"/>
  <c r="N46"/>
  <c r="N48"/>
  <c r="N47" s="1"/>
  <c r="M49"/>
  <c r="M47" s="1"/>
  <c r="M51"/>
  <c r="M50"/>
  <c r="N52"/>
  <c r="N50"/>
  <c r="N54"/>
  <c r="M55"/>
  <c r="M53" s="1"/>
  <c r="N56"/>
  <c r="N53" s="1"/>
  <c r="N58"/>
  <c r="M59"/>
  <c r="M57" s="1"/>
  <c r="N60"/>
  <c r="M61"/>
  <c r="N62"/>
  <c r="N27" s="1"/>
  <c r="N32" i="157"/>
  <c r="N36"/>
  <c r="M37"/>
  <c r="N38"/>
  <c r="M39"/>
  <c r="N40"/>
  <c r="N42"/>
  <c r="M43"/>
  <c r="N44"/>
  <c r="M45"/>
  <c r="M41" s="1"/>
  <c r="N46"/>
  <c r="N48"/>
  <c r="N47" s="1"/>
  <c r="M49"/>
  <c r="M47" s="1"/>
  <c r="M51"/>
  <c r="M50" s="1"/>
  <c r="N52"/>
  <c r="N50" s="1"/>
  <c r="N54"/>
  <c r="M55"/>
  <c r="M53"/>
  <c r="N56"/>
  <c r="N58"/>
  <c r="M59"/>
  <c r="M57"/>
  <c r="N60"/>
  <c r="N62"/>
  <c r="N27" s="1"/>
  <c r="N32" i="156"/>
  <c r="M35"/>
  <c r="N36"/>
  <c r="M37"/>
  <c r="N38"/>
  <c r="M39"/>
  <c r="N40"/>
  <c r="N42"/>
  <c r="M43"/>
  <c r="N44"/>
  <c r="M45"/>
  <c r="N46"/>
  <c r="N48"/>
  <c r="N47"/>
  <c r="M49"/>
  <c r="M47"/>
  <c r="M51"/>
  <c r="M50" s="1"/>
  <c r="N52"/>
  <c r="N50" s="1"/>
  <c r="N54"/>
  <c r="M55"/>
  <c r="M53"/>
  <c r="N56"/>
  <c r="M59"/>
  <c r="M57" s="1"/>
  <c r="M61"/>
  <c r="I29" i="155"/>
  <c r="M31"/>
  <c r="M30" s="1"/>
  <c r="M33"/>
  <c r="M35"/>
  <c r="M37"/>
  <c r="M39"/>
  <c r="I41"/>
  <c r="M43"/>
  <c r="M45"/>
  <c r="I47"/>
  <c r="I34"/>
  <c r="M49"/>
  <c r="M47"/>
  <c r="M51"/>
  <c r="M50" s="1"/>
  <c r="I53"/>
  <c r="M55"/>
  <c r="M53"/>
  <c r="I57"/>
  <c r="M59"/>
  <c r="M57" s="1"/>
  <c r="M61"/>
  <c r="I29" i="154"/>
  <c r="M31"/>
  <c r="M30" s="1"/>
  <c r="M33"/>
  <c r="M35"/>
  <c r="M37"/>
  <c r="M39"/>
  <c r="I41"/>
  <c r="I34" s="1"/>
  <c r="M43"/>
  <c r="M41" i="146"/>
  <c r="M47"/>
  <c r="M34" s="1"/>
  <c r="M57"/>
  <c r="M44" i="154"/>
  <c r="N45"/>
  <c r="N41"/>
  <c r="M46"/>
  <c r="M48"/>
  <c r="M47" s="1"/>
  <c r="N49"/>
  <c r="N47" s="1"/>
  <c r="M52"/>
  <c r="M50"/>
  <c r="M54"/>
  <c r="N55"/>
  <c r="N53" s="1"/>
  <c r="M56"/>
  <c r="M53" s="1"/>
  <c r="M58"/>
  <c r="N59"/>
  <c r="N57" s="1"/>
  <c r="M60"/>
  <c r="M57" s="1"/>
  <c r="N61"/>
  <c r="M62"/>
  <c r="N31" i="153"/>
  <c r="M32"/>
  <c r="M30" s="1"/>
  <c r="M29" s="1"/>
  <c r="N35"/>
  <c r="M36"/>
  <c r="N37"/>
  <c r="M38"/>
  <c r="N39"/>
  <c r="M40"/>
  <c r="M42"/>
  <c r="N43"/>
  <c r="M44"/>
  <c r="N45"/>
  <c r="M46"/>
  <c r="M48"/>
  <c r="M47"/>
  <c r="N49"/>
  <c r="N47"/>
  <c r="N51"/>
  <c r="N50" s="1"/>
  <c r="M52"/>
  <c r="M50" s="1"/>
  <c r="M54"/>
  <c r="M56"/>
  <c r="M58"/>
  <c r="M60"/>
  <c r="M57" s="1"/>
  <c r="M62"/>
  <c r="I30" i="152"/>
  <c r="M32"/>
  <c r="M30" s="1"/>
  <c r="M29" s="1"/>
  <c r="M36"/>
  <c r="M38"/>
  <c r="M40"/>
  <c r="M42"/>
  <c r="M44"/>
  <c r="M46"/>
  <c r="M48"/>
  <c r="M47" s="1"/>
  <c r="I50"/>
  <c r="M52"/>
  <c r="M50"/>
  <c r="M54"/>
  <c r="N55"/>
  <c r="N53" s="1"/>
  <c r="M56"/>
  <c r="M53" s="1"/>
  <c r="M58"/>
  <c r="N59"/>
  <c r="N57" s="1"/>
  <c r="M60"/>
  <c r="N61"/>
  <c r="M62"/>
  <c r="N31" i="151"/>
  <c r="M32"/>
  <c r="M30" s="1"/>
  <c r="M29"/>
  <c r="N33"/>
  <c r="N35"/>
  <c r="M36"/>
  <c r="N37"/>
  <c r="M38"/>
  <c r="N39"/>
  <c r="M40"/>
  <c r="M42"/>
  <c r="N43"/>
  <c r="M44"/>
  <c r="N45"/>
  <c r="N41" s="1"/>
  <c r="M46"/>
  <c r="N49"/>
  <c r="N47" s="1"/>
  <c r="N34" s="1"/>
  <c r="N51"/>
  <c r="N50"/>
  <c r="M52"/>
  <c r="M50"/>
  <c r="M54"/>
  <c r="N55"/>
  <c r="N53" s="1"/>
  <c r="M56"/>
  <c r="M53" s="1"/>
  <c r="M58"/>
  <c r="N59"/>
  <c r="N57" s="1"/>
  <c r="M60"/>
  <c r="N61"/>
  <c r="M62"/>
  <c r="N31" i="150"/>
  <c r="M32"/>
  <c r="M30" s="1"/>
  <c r="M29" s="1"/>
  <c r="N35"/>
  <c r="M36"/>
  <c r="N37"/>
  <c r="M38"/>
  <c r="N39"/>
  <c r="M40"/>
  <c r="M42"/>
  <c r="N43"/>
  <c r="M44"/>
  <c r="N45"/>
  <c r="M46"/>
  <c r="M48"/>
  <c r="M47"/>
  <c r="N49"/>
  <c r="N47"/>
  <c r="N51"/>
  <c r="N50"/>
  <c r="M52"/>
  <c r="M50"/>
  <c r="M54"/>
  <c r="N55"/>
  <c r="N53" s="1"/>
  <c r="M56"/>
  <c r="M58"/>
  <c r="N59"/>
  <c r="N57" s="1"/>
  <c r="M60"/>
  <c r="M57" s="1"/>
  <c r="N61"/>
  <c r="M62"/>
  <c r="N31" i="149"/>
  <c r="M32"/>
  <c r="M30" s="1"/>
  <c r="M29" s="1"/>
  <c r="N33"/>
  <c r="N35"/>
  <c r="M36"/>
  <c r="N37"/>
  <c r="M38"/>
  <c r="N39"/>
  <c r="M40"/>
  <c r="M42"/>
  <c r="N43"/>
  <c r="M44"/>
  <c r="N45"/>
  <c r="N41" s="1"/>
  <c r="N34" s="1"/>
  <c r="M46"/>
  <c r="M48"/>
  <c r="M47" s="1"/>
  <c r="M52"/>
  <c r="M50" s="1"/>
  <c r="M54"/>
  <c r="N55"/>
  <c r="N53"/>
  <c r="M56"/>
  <c r="M58"/>
  <c r="N59"/>
  <c r="N57"/>
  <c r="M60"/>
  <c r="N61"/>
  <c r="M62"/>
  <c r="M32" i="148"/>
  <c r="M30" s="1"/>
  <c r="M29" s="1"/>
  <c r="N35"/>
  <c r="M36"/>
  <c r="N37"/>
  <c r="M38"/>
  <c r="N39"/>
  <c r="M40"/>
  <c r="M42"/>
  <c r="N43"/>
  <c r="M44"/>
  <c r="N45"/>
  <c r="M46"/>
  <c r="M48"/>
  <c r="M47"/>
  <c r="N49"/>
  <c r="N47"/>
  <c r="N51"/>
  <c r="N50"/>
  <c r="M52"/>
  <c r="M50"/>
  <c r="M54"/>
  <c r="N55"/>
  <c r="N53" s="1"/>
  <c r="M56"/>
  <c r="M58"/>
  <c r="N59"/>
  <c r="N57" s="1"/>
  <c r="M60"/>
  <c r="M57" s="1"/>
  <c r="N61"/>
  <c r="M62"/>
  <c r="N31" i="147"/>
  <c r="M32"/>
  <c r="M30" s="1"/>
  <c r="M29" s="1"/>
  <c r="N33"/>
  <c r="N35"/>
  <c r="M36"/>
  <c r="N37"/>
  <c r="M38"/>
  <c r="N39"/>
  <c r="M40"/>
  <c r="M42"/>
  <c r="N43"/>
  <c r="M44"/>
  <c r="N45"/>
  <c r="N41" s="1"/>
  <c r="M46"/>
  <c r="M48"/>
  <c r="M47" s="1"/>
  <c r="N49"/>
  <c r="N51"/>
  <c r="M54"/>
  <c r="N55"/>
  <c r="M56"/>
  <c r="M58"/>
  <c r="N59"/>
  <c r="N57"/>
  <c r="M60"/>
  <c r="N61"/>
  <c r="M62"/>
  <c r="N31" i="146"/>
  <c r="M32"/>
  <c r="M30"/>
  <c r="M29" s="1"/>
  <c r="N33"/>
  <c r="N35"/>
  <c r="N37"/>
  <c r="N39"/>
  <c r="N43"/>
  <c r="N45"/>
  <c r="N49"/>
  <c r="N51"/>
  <c r="N50" s="1"/>
  <c r="N55"/>
  <c r="N59"/>
  <c r="N61"/>
  <c r="N31" i="145"/>
  <c r="N33"/>
  <c r="N35"/>
  <c r="N37"/>
  <c r="N39"/>
  <c r="I41" i="146"/>
  <c r="I47"/>
  <c r="I34" s="1"/>
  <c r="I53"/>
  <c r="I57"/>
  <c r="I29" i="145"/>
  <c r="M41" i="144"/>
  <c r="M30" i="143"/>
  <c r="M29"/>
  <c r="M50" i="142"/>
  <c r="M57"/>
  <c r="M53" i="141"/>
  <c r="M30" i="140"/>
  <c r="M29" s="1"/>
  <c r="M53"/>
  <c r="M30" i="139"/>
  <c r="M29"/>
  <c r="M53"/>
  <c r="N40" i="145"/>
  <c r="N42"/>
  <c r="M43"/>
  <c r="N44"/>
  <c r="M45"/>
  <c r="N46"/>
  <c r="N48"/>
  <c r="N52"/>
  <c r="N54"/>
  <c r="M55"/>
  <c r="M53"/>
  <c r="N56"/>
  <c r="N58"/>
  <c r="M59"/>
  <c r="M57"/>
  <c r="N60"/>
  <c r="M61"/>
  <c r="N62"/>
  <c r="N32" i="144"/>
  <c r="M35"/>
  <c r="N36"/>
  <c r="N38"/>
  <c r="N40"/>
  <c r="N42"/>
  <c r="N44"/>
  <c r="N46"/>
  <c r="N48"/>
  <c r="N52"/>
  <c r="N50"/>
  <c r="N54"/>
  <c r="M55"/>
  <c r="M53" s="1"/>
  <c r="N56"/>
  <c r="N53" s="1"/>
  <c r="N58"/>
  <c r="M59"/>
  <c r="M57" s="1"/>
  <c r="N60"/>
  <c r="M61"/>
  <c r="N62"/>
  <c r="N32" i="143"/>
  <c r="M35"/>
  <c r="N36"/>
  <c r="M37"/>
  <c r="N38"/>
  <c r="M39"/>
  <c r="N40"/>
  <c r="N42"/>
  <c r="N44"/>
  <c r="M45"/>
  <c r="M41" s="1"/>
  <c r="N46"/>
  <c r="N48"/>
  <c r="N47"/>
  <c r="M51"/>
  <c r="M50" s="1"/>
  <c r="N52"/>
  <c r="N50" s="1"/>
  <c r="N54"/>
  <c r="M55"/>
  <c r="M53"/>
  <c r="N56"/>
  <c r="N58"/>
  <c r="M59"/>
  <c r="M57"/>
  <c r="N60"/>
  <c r="N62"/>
  <c r="N32" i="142"/>
  <c r="M35"/>
  <c r="N36"/>
  <c r="N38"/>
  <c r="N40"/>
  <c r="N42"/>
  <c r="N44"/>
  <c r="N46"/>
  <c r="N48"/>
  <c r="N47"/>
  <c r="N52"/>
  <c r="N50"/>
  <c r="N54"/>
  <c r="N56"/>
  <c r="N58"/>
  <c r="N60"/>
  <c r="N62"/>
  <c r="N32" i="141"/>
  <c r="N36"/>
  <c r="N38"/>
  <c r="N40"/>
  <c r="N42"/>
  <c r="N44"/>
  <c r="N46"/>
  <c r="N48"/>
  <c r="N47" s="1"/>
  <c r="N52"/>
  <c r="N50" s="1"/>
  <c r="N54"/>
  <c r="N56"/>
  <c r="N58"/>
  <c r="N60"/>
  <c r="N62"/>
  <c r="N32" i="140"/>
  <c r="N36"/>
  <c r="N38"/>
  <c r="N40"/>
  <c r="N42"/>
  <c r="N44"/>
  <c r="N46"/>
  <c r="N48"/>
  <c r="N52"/>
  <c r="N50" s="1"/>
  <c r="N54"/>
  <c r="N56"/>
  <c r="N58"/>
  <c r="N60"/>
  <c r="N57" s="1"/>
  <c r="N62"/>
  <c r="N32" i="139"/>
  <c r="N36"/>
  <c r="N38"/>
  <c r="N40"/>
  <c r="N42"/>
  <c r="N44"/>
  <c r="N46"/>
  <c r="N48"/>
  <c r="N52"/>
  <c r="N50" s="1"/>
  <c r="N54"/>
  <c r="N56"/>
  <c r="N58"/>
  <c r="N60"/>
  <c r="N57" s="1"/>
  <c r="N62"/>
  <c r="N32" i="138"/>
  <c r="N36"/>
  <c r="N38"/>
  <c r="I30" i="141"/>
  <c r="N30" s="1"/>
  <c r="N29" s="1"/>
  <c r="I50"/>
  <c r="I30" i="140"/>
  <c r="I34"/>
  <c r="I50"/>
  <c r="I30" i="139"/>
  <c r="I29" s="1"/>
  <c r="I50"/>
  <c r="I30" i="138"/>
  <c r="M47" i="106"/>
  <c r="M53"/>
  <c r="M57"/>
  <c r="N57" i="105"/>
  <c r="M40" i="138"/>
  <c r="M42"/>
  <c r="N43"/>
  <c r="M44"/>
  <c r="N45"/>
  <c r="N41" s="1"/>
  <c r="M46"/>
  <c r="M48"/>
  <c r="M47" s="1"/>
  <c r="N49"/>
  <c r="N47" s="1"/>
  <c r="N51"/>
  <c r="N50" s="1"/>
  <c r="M52"/>
  <c r="M50" s="1"/>
  <c r="N55"/>
  <c r="M58"/>
  <c r="N59"/>
  <c r="N57"/>
  <c r="M60"/>
  <c r="N61"/>
  <c r="M62"/>
  <c r="N31" i="137"/>
  <c r="M32"/>
  <c r="M30"/>
  <c r="M29" s="1"/>
  <c r="N33"/>
  <c r="N35"/>
  <c r="N37"/>
  <c r="N39"/>
  <c r="N43"/>
  <c r="N45"/>
  <c r="N49"/>
  <c r="N47"/>
  <c r="N51"/>
  <c r="N50" s="1"/>
  <c r="N55"/>
  <c r="N53" s="1"/>
  <c r="M58"/>
  <c r="N59"/>
  <c r="N57"/>
  <c r="M60"/>
  <c r="N61"/>
  <c r="M62"/>
  <c r="N31" i="106"/>
  <c r="M32"/>
  <c r="M30"/>
  <c r="M29" s="1"/>
  <c r="N35"/>
  <c r="N37"/>
  <c r="N39"/>
  <c r="N43"/>
  <c r="N45"/>
  <c r="N49"/>
  <c r="N47" s="1"/>
  <c r="N51"/>
  <c r="N55"/>
  <c r="N59"/>
  <c r="N61"/>
  <c r="N31" i="105"/>
  <c r="N33"/>
  <c r="N35"/>
  <c r="N37"/>
  <c r="N39"/>
  <c r="N43"/>
  <c r="N45"/>
  <c r="N49"/>
  <c r="N47" s="1"/>
  <c r="N51"/>
  <c r="N55"/>
  <c r="N53"/>
  <c r="M56"/>
  <c r="M53"/>
  <c r="M58"/>
  <c r="M60"/>
  <c r="M57" s="1"/>
  <c r="M62"/>
  <c r="I30" i="104"/>
  <c r="M32"/>
  <c r="M30" s="1"/>
  <c r="M29" s="1"/>
  <c r="I34"/>
  <c r="M36"/>
  <c r="M38"/>
  <c r="M40"/>
  <c r="M42"/>
  <c r="M44"/>
  <c r="M46"/>
  <c r="M48"/>
  <c r="M47" s="1"/>
  <c r="I50"/>
  <c r="M52"/>
  <c r="M50"/>
  <c r="M54"/>
  <c r="M53"/>
  <c r="M57"/>
  <c r="M30" i="101"/>
  <c r="M29" s="1"/>
  <c r="I29" i="105"/>
  <c r="I41"/>
  <c r="I47"/>
  <c r="I34"/>
  <c r="I53"/>
  <c r="N56" i="104"/>
  <c r="N58"/>
  <c r="N60"/>
  <c r="M61"/>
  <c r="N62"/>
  <c r="N32" i="103"/>
  <c r="M35"/>
  <c r="N36"/>
  <c r="M37"/>
  <c r="N38"/>
  <c r="N40"/>
  <c r="N42"/>
  <c r="N44"/>
  <c r="M45"/>
  <c r="M41"/>
  <c r="N46"/>
  <c r="N48"/>
  <c r="N47" s="1"/>
  <c r="N52"/>
  <c r="N50"/>
  <c r="N54"/>
  <c r="M55"/>
  <c r="M53" s="1"/>
  <c r="N56"/>
  <c r="N53" s="1"/>
  <c r="N58"/>
  <c r="M59"/>
  <c r="M57" s="1"/>
  <c r="N60"/>
  <c r="M61"/>
  <c r="N62"/>
  <c r="N32" i="102"/>
  <c r="M35"/>
  <c r="N36"/>
  <c r="M37"/>
  <c r="N38"/>
  <c r="M39"/>
  <c r="N40"/>
  <c r="N42"/>
  <c r="M43"/>
  <c r="N44"/>
  <c r="M45"/>
  <c r="N46"/>
  <c r="N48"/>
  <c r="N47"/>
  <c r="M49"/>
  <c r="M47"/>
  <c r="M51"/>
  <c r="M50" s="1"/>
  <c r="N52"/>
  <c r="N50" s="1"/>
  <c r="N54"/>
  <c r="M55"/>
  <c r="M53"/>
  <c r="N56"/>
  <c r="N58"/>
  <c r="M59"/>
  <c r="M57"/>
  <c r="N60"/>
  <c r="N62"/>
  <c r="N32" i="101"/>
  <c r="M35"/>
  <c r="N36"/>
  <c r="M37"/>
  <c r="N38"/>
  <c r="M39"/>
  <c r="N40"/>
  <c r="N42"/>
  <c r="M43"/>
  <c r="N44"/>
  <c r="M45"/>
  <c r="N46"/>
  <c r="N48"/>
  <c r="N52"/>
  <c r="N54"/>
  <c r="M55"/>
  <c r="M53" s="1"/>
  <c r="N56"/>
  <c r="N53" s="1"/>
  <c r="N58"/>
  <c r="M59"/>
  <c r="M57" s="1"/>
  <c r="N60"/>
  <c r="M61"/>
  <c r="N62"/>
  <c r="I25" i="301"/>
  <c r="K25"/>
  <c r="K26"/>
  <c r="I25" i="300"/>
  <c r="K26"/>
  <c r="I25" i="299"/>
  <c r="K25"/>
  <c r="K26"/>
  <c r="I25" i="298"/>
  <c r="K25" s="1"/>
  <c r="K26"/>
  <c r="I25" i="297"/>
  <c r="K25"/>
  <c r="K26"/>
  <c r="I25" i="296"/>
  <c r="K25" s="1"/>
  <c r="K26"/>
  <c r="I25" i="295"/>
  <c r="K25"/>
  <c r="K26"/>
  <c r="I25" i="294"/>
  <c r="K25" s="1"/>
  <c r="K26"/>
  <c r="I25" i="293"/>
  <c r="K25"/>
  <c r="K26"/>
  <c r="I25" i="292"/>
  <c r="K26"/>
  <c r="I25" i="259"/>
  <c r="K25"/>
  <c r="K26"/>
  <c r="I25" i="258"/>
  <c r="K26"/>
  <c r="I25" i="257"/>
  <c r="K25"/>
  <c r="K26"/>
  <c r="I25" i="256"/>
  <c r="K26"/>
  <c r="I25" i="255"/>
  <c r="K25"/>
  <c r="K26"/>
  <c r="I25" i="254"/>
  <c r="K26"/>
  <c r="I25" i="253"/>
  <c r="K25"/>
  <c r="K26"/>
  <c r="I25" i="252"/>
  <c r="K26"/>
  <c r="I25" i="251"/>
  <c r="K25"/>
  <c r="K26"/>
  <c r="I25" i="250"/>
  <c r="K26"/>
  <c r="I25" i="206"/>
  <c r="K25"/>
  <c r="K26"/>
  <c r="I25" i="205"/>
  <c r="K26"/>
  <c r="I25" i="204"/>
  <c r="K25"/>
  <c r="K26"/>
  <c r="I25" i="203"/>
  <c r="K26"/>
  <c r="I25" i="202"/>
  <c r="K25"/>
  <c r="K26"/>
  <c r="I25" i="91"/>
  <c r="K26"/>
  <c r="I25" i="90"/>
  <c r="K25"/>
  <c r="K26"/>
  <c r="I25" i="89"/>
  <c r="K26"/>
  <c r="I25" i="88"/>
  <c r="K25"/>
  <c r="K26"/>
  <c r="I25" i="87"/>
  <c r="K26"/>
  <c r="I25" i="86"/>
  <c r="K25"/>
  <c r="K26"/>
  <c r="I25" i="85"/>
  <c r="K26"/>
  <c r="I25" i="84"/>
  <c r="K25"/>
  <c r="K26"/>
  <c r="I25" i="83"/>
  <c r="K26"/>
  <c r="I25" i="82"/>
  <c r="K25"/>
  <c r="K26"/>
  <c r="I25" i="81"/>
  <c r="I24" s="1"/>
  <c r="K26"/>
  <c r="J24" i="301"/>
  <c r="H24"/>
  <c r="J24" i="300"/>
  <c r="H24"/>
  <c r="J24" i="299"/>
  <c r="H24"/>
  <c r="J24" i="298"/>
  <c r="H24"/>
  <c r="J24" i="297"/>
  <c r="H24"/>
  <c r="J24" i="296"/>
  <c r="H24"/>
  <c r="J24" i="295"/>
  <c r="H24"/>
  <c r="J24" i="294"/>
  <c r="H24"/>
  <c r="J24" i="293"/>
  <c r="H24"/>
  <c r="J24" i="292"/>
  <c r="H24"/>
  <c r="J24" i="259"/>
  <c r="H24"/>
  <c r="J24" i="258"/>
  <c r="H24"/>
  <c r="J24" i="257"/>
  <c r="H24"/>
  <c r="I24" i="301"/>
  <c r="G24"/>
  <c r="G24" i="300"/>
  <c r="I24" i="299"/>
  <c r="G24"/>
  <c r="I24" i="298"/>
  <c r="G24"/>
  <c r="I24" i="297"/>
  <c r="G24"/>
  <c r="I24" i="296"/>
  <c r="G24"/>
  <c r="I24" i="295"/>
  <c r="G24"/>
  <c r="I24" i="294"/>
  <c r="G24"/>
  <c r="I24" i="293"/>
  <c r="G24"/>
  <c r="J59" i="256"/>
  <c r="J58"/>
  <c r="H59"/>
  <c r="J24"/>
  <c r="J22" s="1"/>
  <c r="H24"/>
  <c r="J24" i="255"/>
  <c r="H24"/>
  <c r="J24" i="254"/>
  <c r="H24"/>
  <c r="J24" i="253"/>
  <c r="H24"/>
  <c r="J24" i="252"/>
  <c r="H24"/>
  <c r="J24" i="251"/>
  <c r="H24"/>
  <c r="J24" i="250"/>
  <c r="H24"/>
  <c r="J24" i="206"/>
  <c r="H24"/>
  <c r="J24" i="205"/>
  <c r="H24"/>
  <c r="J24" i="204"/>
  <c r="H24"/>
  <c r="J24" i="203"/>
  <c r="G24" i="292"/>
  <c r="I24" i="259"/>
  <c r="G24"/>
  <c r="G24" i="258"/>
  <c r="I24" i="257"/>
  <c r="G24"/>
  <c r="G24" i="256"/>
  <c r="I24" i="255"/>
  <c r="G24"/>
  <c r="G24" i="254"/>
  <c r="I24" i="253"/>
  <c r="G24"/>
  <c r="G24" i="252"/>
  <c r="I24" i="251"/>
  <c r="G24"/>
  <c r="G24" i="250"/>
  <c r="I24" i="206"/>
  <c r="G24"/>
  <c r="G24" i="205"/>
  <c r="I24" i="204"/>
  <c r="G24"/>
  <c r="H24" i="203"/>
  <c r="J24" i="202"/>
  <c r="H24"/>
  <c r="J24" i="91"/>
  <c r="H24"/>
  <c r="J24" i="90"/>
  <c r="H24"/>
  <c r="J24" i="89"/>
  <c r="H24"/>
  <c r="J24" i="88"/>
  <c r="H24"/>
  <c r="J24" i="87"/>
  <c r="H24"/>
  <c r="J24" i="86"/>
  <c r="H24"/>
  <c r="J24" i="85"/>
  <c r="H24"/>
  <c r="J24" i="84"/>
  <c r="H24"/>
  <c r="J24" i="83"/>
  <c r="H24"/>
  <c r="J24" i="82"/>
  <c r="H24"/>
  <c r="G24" i="203"/>
  <c r="I24" i="202"/>
  <c r="G24"/>
  <c r="K24" s="1"/>
  <c r="G24" i="91"/>
  <c r="I24" i="90"/>
  <c r="G24"/>
  <c r="I24" i="89"/>
  <c r="G24"/>
  <c r="I24" i="88"/>
  <c r="G24"/>
  <c r="I24" i="87"/>
  <c r="G24"/>
  <c r="I24" i="86"/>
  <c r="G24"/>
  <c r="I24" i="85"/>
  <c r="G24"/>
  <c r="I24" i="84"/>
  <c r="G24"/>
  <c r="I24" i="83"/>
  <c r="G24"/>
  <c r="I24" i="82"/>
  <c r="G24"/>
  <c r="J24" i="81"/>
  <c r="H24"/>
  <c r="G24"/>
  <c r="F58" i="90"/>
  <c r="J29" i="75"/>
  <c r="J27" s="1"/>
  <c r="J29" i="73"/>
  <c r="J27" s="1"/>
  <c r="J29" i="70"/>
  <c r="J27" s="1"/>
  <c r="J29" i="66"/>
  <c r="J27" s="1"/>
  <c r="I29"/>
  <c r="I27"/>
  <c r="K22" s="1"/>
  <c r="L22" s="1"/>
  <c r="I29" i="74"/>
  <c r="I27"/>
  <c r="K22" s="1"/>
  <c r="D29" i="72"/>
  <c r="D27" s="1"/>
  <c r="D27" i="69"/>
  <c r="D27" i="67"/>
  <c r="D29" i="66"/>
  <c r="D27"/>
  <c r="L63" i="231"/>
  <c r="L63" i="229"/>
  <c r="L63" i="227"/>
  <c r="L63" i="225"/>
  <c r="L63" i="223"/>
  <c r="L63" i="60"/>
  <c r="L63" i="58"/>
  <c r="L63" i="56"/>
  <c r="L63" i="54"/>
  <c r="L63" i="52"/>
  <c r="L63" i="50"/>
  <c r="L63" i="48"/>
  <c r="L63" i="46"/>
  <c r="J64" i="230"/>
  <c r="J63"/>
  <c r="J64" i="228"/>
  <c r="J63"/>
  <c r="J64" i="226"/>
  <c r="J63"/>
  <c r="J64" i="224"/>
  <c r="J63"/>
  <c r="J64" i="222"/>
  <c r="J63"/>
  <c r="J64" i="59"/>
  <c r="J63"/>
  <c r="J64" i="57"/>
  <c r="J63"/>
  <c r="J64" i="55"/>
  <c r="J63"/>
  <c r="J64" i="53"/>
  <c r="J63"/>
  <c r="J64" i="51"/>
  <c r="J63"/>
  <c r="J64" i="49"/>
  <c r="J63"/>
  <c r="J64" i="47"/>
  <c r="J63"/>
  <c r="J64" i="45"/>
  <c r="J63"/>
  <c r="D64" i="230"/>
  <c r="D63" s="1"/>
  <c r="D64" i="228"/>
  <c r="D63" s="1"/>
  <c r="D27" s="1"/>
  <c r="D64" i="226"/>
  <c r="D63"/>
  <c r="D64" i="224"/>
  <c r="D63"/>
  <c r="D64" i="222"/>
  <c r="D63" s="1"/>
  <c r="D64" i="59"/>
  <c r="D63" s="1"/>
  <c r="D27"/>
  <c r="D64" i="57"/>
  <c r="D63"/>
  <c r="D64" i="55"/>
  <c r="D63"/>
  <c r="D64" i="53"/>
  <c r="D63" s="1"/>
  <c r="D64" i="51"/>
  <c r="D63" s="1"/>
  <c r="D27" s="1"/>
  <c r="D64" i="49"/>
  <c r="D63"/>
  <c r="D64" i="47"/>
  <c r="D63"/>
  <c r="D64" i="45"/>
  <c r="D63" s="1"/>
  <c r="D64" i="231"/>
  <c r="D63"/>
  <c r="D64" i="229"/>
  <c r="D63"/>
  <c r="D64" i="227"/>
  <c r="D63"/>
  <c r="D64" i="225"/>
  <c r="D63" s="1"/>
  <c r="D64" i="223"/>
  <c r="D63" s="1"/>
  <c r="D64" i="60"/>
  <c r="D63" s="1"/>
  <c r="D64" i="58"/>
  <c r="D63" s="1"/>
  <c r="D64" i="56"/>
  <c r="D63" s="1"/>
  <c r="D64" i="54"/>
  <c r="D63" s="1"/>
  <c r="D64" i="52"/>
  <c r="D63" s="1"/>
  <c r="D64" i="50"/>
  <c r="D63" s="1"/>
  <c r="D64" i="48"/>
  <c r="D63" s="1"/>
  <c r="D64" i="46"/>
  <c r="D63" s="1"/>
  <c r="M27" i="228"/>
  <c r="M27" i="224"/>
  <c r="M27" i="59"/>
  <c r="M27" i="55"/>
  <c r="M27" i="51"/>
  <c r="M27" i="47"/>
  <c r="M27" i="231"/>
  <c r="M27" i="227"/>
  <c r="M27" i="223"/>
  <c r="M27" i="58"/>
  <c r="M27" i="54"/>
  <c r="M27" i="50"/>
  <c r="M27" i="46"/>
  <c r="K27" i="224"/>
  <c r="K27" i="59"/>
  <c r="K27" i="55"/>
  <c r="K27" i="51"/>
  <c r="K27" i="47"/>
  <c r="K27" i="230"/>
  <c r="L27" i="228"/>
  <c r="L27" i="224"/>
  <c r="L27" i="59"/>
  <c r="L27" i="55"/>
  <c r="L27" i="51"/>
  <c r="L27" i="47"/>
  <c r="M27" i="230"/>
  <c r="L29" i="231"/>
  <c r="L27"/>
  <c r="L27" i="229"/>
  <c r="L29" i="227"/>
  <c r="L27"/>
  <c r="L27" i="225"/>
  <c r="L29" i="223"/>
  <c r="L27"/>
  <c r="L27" i="60"/>
  <c r="L29" i="58"/>
  <c r="L27"/>
  <c r="L27" i="56"/>
  <c r="L29" i="54"/>
  <c r="L27"/>
  <c r="L27" i="52"/>
  <c r="L29" i="50"/>
  <c r="L27"/>
  <c r="L27" i="48"/>
  <c r="L29" i="46"/>
  <c r="L27"/>
  <c r="J29" i="230"/>
  <c r="J29" i="228"/>
  <c r="J27"/>
  <c r="N21" s="1"/>
  <c r="J29" i="226"/>
  <c r="J29" i="224"/>
  <c r="J27"/>
  <c r="J29" i="59"/>
  <c r="J27" s="1"/>
  <c r="N21"/>
  <c r="J29" i="55"/>
  <c r="J27" s="1"/>
  <c r="N21" s="1"/>
  <c r="J29" i="53"/>
  <c r="J29" i="51"/>
  <c r="J27"/>
  <c r="N21" s="1"/>
  <c r="J29" i="49"/>
  <c r="J29" i="47"/>
  <c r="J27"/>
  <c r="G25" i="124"/>
  <c r="J29" i="229"/>
  <c r="J27" s="1"/>
  <c r="N21" s="1"/>
  <c r="J29" i="225"/>
  <c r="J27" s="1"/>
  <c r="N21" s="1"/>
  <c r="J29" i="60"/>
  <c r="J27" s="1"/>
  <c r="N21" s="1"/>
  <c r="J29" i="56"/>
  <c r="J27" s="1"/>
  <c r="N21" s="1"/>
  <c r="J29" i="52"/>
  <c r="J27" s="1"/>
  <c r="N21" s="1"/>
  <c r="J29" i="48"/>
  <c r="J27" s="1"/>
  <c r="N21" s="1"/>
  <c r="H68" i="124" s="1"/>
  <c r="G41"/>
  <c r="D29" i="231"/>
  <c r="D27" s="1"/>
  <c r="D29" i="229"/>
  <c r="D27" s="1"/>
  <c r="D29" i="227"/>
  <c r="D27" s="1"/>
  <c r="D29" i="225"/>
  <c r="D29" i="223"/>
  <c r="D27"/>
  <c r="D27" i="60"/>
  <c r="D29" i="58"/>
  <c r="D27"/>
  <c r="D27" i="56"/>
  <c r="D29" i="54"/>
  <c r="D27"/>
  <c r="D27" i="52"/>
  <c r="D29" i="50"/>
  <c r="D27"/>
  <c r="D27" i="48"/>
  <c r="D29" i="46"/>
  <c r="D27"/>
  <c r="D29" i="230"/>
  <c r="D27" s="1"/>
  <c r="D29" i="226"/>
  <c r="D29" i="222"/>
  <c r="D27" s="1"/>
  <c r="D29" i="57"/>
  <c r="D27" s="1"/>
  <c r="D29" i="53"/>
  <c r="D27" s="1"/>
  <c r="D29" i="49"/>
  <c r="D29" i="45"/>
  <c r="D27" s="1"/>
  <c r="J27" i="226"/>
  <c r="N21" s="1"/>
  <c r="J27" i="49"/>
  <c r="N21" i="224"/>
  <c r="N21" i="47"/>
  <c r="H60" i="124" s="1"/>
  <c r="D27" i="225"/>
  <c r="D27" i="226"/>
  <c r="D27" i="49"/>
  <c r="K27" i="231"/>
  <c r="K27" i="227"/>
  <c r="K27" i="223"/>
  <c r="K27" i="58"/>
  <c r="K27" i="54"/>
  <c r="K27" i="50"/>
  <c r="K27" i="46"/>
  <c r="J27" i="227"/>
  <c r="J27" i="58"/>
  <c r="J27" i="50"/>
  <c r="G89" i="124" s="1"/>
  <c r="N21" i="227"/>
  <c r="N21" i="58"/>
  <c r="N21" i="50"/>
  <c r="H12" i="124"/>
  <c r="J24" i="248"/>
  <c r="J24" i="246"/>
  <c r="J24" i="244"/>
  <c r="J24" i="242"/>
  <c r="J24" i="240"/>
  <c r="J24" i="238"/>
  <c r="J24" i="236"/>
  <c r="J24" i="234"/>
  <c r="J24" i="176"/>
  <c r="J24" i="174"/>
  <c r="J24" i="170"/>
  <c r="J24" i="166"/>
  <c r="J24" i="40"/>
  <c r="J23" i="248"/>
  <c r="J23" i="246"/>
  <c r="J23" i="244"/>
  <c r="J23" i="242"/>
  <c r="J23" i="240"/>
  <c r="J23" i="238"/>
  <c r="J23" i="236"/>
  <c r="J23" i="234"/>
  <c r="J23" i="176"/>
  <c r="J23" i="174"/>
  <c r="B11" i="301"/>
  <c r="B11" i="299"/>
  <c r="B11" i="297"/>
  <c r="B11" i="295"/>
  <c r="B11" i="293"/>
  <c r="B11" i="205"/>
  <c r="B11" i="203"/>
  <c r="B11" i="213"/>
  <c r="B11" i="212"/>
  <c r="B11" i="218"/>
  <c r="A11" i="69"/>
  <c r="B11" i="72"/>
  <c r="B11" i="94"/>
  <c r="B11" i="155"/>
  <c r="B11" i="176"/>
  <c r="B11" i="146"/>
  <c r="B11" i="87"/>
  <c r="B11" i="45"/>
  <c r="B11" i="89"/>
  <c r="B11" i="138"/>
  <c r="B11" i="165"/>
  <c r="B11" i="151"/>
  <c r="B11" i="161"/>
  <c r="B11" i="166"/>
  <c r="B11" i="141"/>
  <c r="B11" i="71"/>
  <c r="B11" i="56"/>
  <c r="B11" i="54"/>
  <c r="D24" i="94"/>
  <c r="B11" i="288"/>
  <c r="B11" i="287"/>
  <c r="B11" i="285"/>
  <c r="B11" i="284"/>
  <c r="B11" i="279"/>
  <c r="B11" i="282"/>
  <c r="B11" i="278"/>
  <c r="G60" i="96"/>
  <c r="B11" i="274"/>
  <c r="B11" i="271"/>
  <c r="B11" i="269"/>
  <c r="B11" i="270"/>
  <c r="B11" i="265"/>
  <c r="B11" i="261"/>
  <c r="B11" i="264"/>
  <c r="K22" i="69"/>
  <c r="L22" s="1"/>
  <c r="Q22" i="124"/>
  <c r="D62" i="94"/>
  <c r="D61" s="1"/>
  <c r="I25"/>
  <c r="I24" s="1"/>
  <c r="B11" i="259"/>
  <c r="B11" i="257"/>
  <c r="B11" i="255"/>
  <c r="B11" i="253"/>
  <c r="B11" i="250"/>
  <c r="A11" i="74"/>
  <c r="B11" i="58"/>
  <c r="B11" i="46"/>
  <c r="B11" i="70"/>
  <c r="B11" i="69"/>
  <c r="B11" i="91"/>
  <c r="B11" i="84"/>
  <c r="B11" i="106"/>
  <c r="B11" i="102"/>
  <c r="B11" i="114"/>
  <c r="B11" i="120"/>
  <c r="B11" i="142"/>
  <c r="B11" i="153"/>
  <c r="B11" i="167"/>
  <c r="B11" i="177"/>
  <c r="B11" i="158"/>
  <c r="B11" i="157"/>
  <c r="B11" i="173"/>
  <c r="B11" i="160"/>
  <c r="B11" i="148"/>
  <c r="B11" i="137"/>
  <c r="B11" i="115"/>
  <c r="B11" i="60"/>
  <c r="B11" i="40"/>
  <c r="K22" i="67"/>
  <c r="Q40" i="124" s="1"/>
  <c r="J22" i="96"/>
  <c r="N22"/>
  <c r="K60"/>
  <c r="B11" i="248"/>
  <c r="B11" i="245"/>
  <c r="B11" i="243"/>
  <c r="B11" i="241"/>
  <c r="B11" i="239"/>
  <c r="B11" i="237"/>
  <c r="B11" i="235"/>
  <c r="A11" i="75"/>
  <c r="B11" i="50"/>
  <c r="K22" i="70"/>
  <c r="L22" s="1"/>
  <c r="K22" i="65"/>
  <c r="L22" s="1"/>
  <c r="G22" i="96"/>
  <c r="N57" i="101"/>
  <c r="N53" i="102"/>
  <c r="M57" i="137"/>
  <c r="M41" i="138"/>
  <c r="N30"/>
  <c r="I29"/>
  <c r="N30" i="140"/>
  <c r="N29" s="1"/>
  <c r="I29"/>
  <c r="N57" i="144"/>
  <c r="N57" i="145"/>
  <c r="N41"/>
  <c r="M41" i="147"/>
  <c r="M41" i="148"/>
  <c r="M41" i="149"/>
  <c r="M41" i="150"/>
  <c r="M41" i="151"/>
  <c r="M34" s="1"/>
  <c r="M57" i="152"/>
  <c r="N53" i="156"/>
  <c r="N41" i="157"/>
  <c r="N53" i="159"/>
  <c r="N53" i="160"/>
  <c r="N57" i="261"/>
  <c r="N57" i="262"/>
  <c r="N53" i="263"/>
  <c r="N53" i="264"/>
  <c r="N53" i="265"/>
  <c r="N41" i="266"/>
  <c r="N41" i="267"/>
  <c r="N57" i="269"/>
  <c r="M29"/>
  <c r="N41" i="271"/>
  <c r="N53" i="273"/>
  <c r="N57" i="274"/>
  <c r="I28" i="111"/>
  <c r="M34" i="212"/>
  <c r="I28" i="215"/>
  <c r="I28" i="219"/>
  <c r="I28" i="277"/>
  <c r="I28" i="281"/>
  <c r="I34" i="211"/>
  <c r="M57" i="285"/>
  <c r="M53" i="288"/>
  <c r="M57" i="290"/>
  <c r="N41" i="102"/>
  <c r="N57" i="103"/>
  <c r="M41" i="104"/>
  <c r="N30"/>
  <c r="I29"/>
  <c r="N30" i="139"/>
  <c r="I29" i="141"/>
  <c r="N53" i="143"/>
  <c r="M57" i="147"/>
  <c r="M53" i="148"/>
  <c r="M53" i="149"/>
  <c r="M53" i="150"/>
  <c r="M57" i="151"/>
  <c r="M28" s="1"/>
  <c r="M27" s="1"/>
  <c r="M41" i="152"/>
  <c r="N30"/>
  <c r="I29"/>
  <c r="M29" i="154"/>
  <c r="N41" i="156"/>
  <c r="N53" i="157"/>
  <c r="N57" i="158"/>
  <c r="N41" i="159"/>
  <c r="N57" i="160"/>
  <c r="N41" i="161"/>
  <c r="N53" i="261"/>
  <c r="N53" i="262"/>
  <c r="N57" i="263"/>
  <c r="N57" i="264"/>
  <c r="N41" i="265"/>
  <c r="N53" i="266"/>
  <c r="N53" i="267"/>
  <c r="N53" i="268"/>
  <c r="N41" i="272"/>
  <c r="N57" i="273"/>
  <c r="N53" i="274"/>
  <c r="M29" i="111"/>
  <c r="I34" i="113"/>
  <c r="I28" s="1"/>
  <c r="M29"/>
  <c r="I34" i="115"/>
  <c r="M29"/>
  <c r="I34" i="207"/>
  <c r="I28" s="1"/>
  <c r="M29"/>
  <c r="I34" i="209"/>
  <c r="M29"/>
  <c r="I28" i="214"/>
  <c r="I28" i="218"/>
  <c r="I28" i="276"/>
  <c r="I28" i="280"/>
  <c r="I28" i="210"/>
  <c r="I34" i="212"/>
  <c r="M53" i="289"/>
  <c r="M34"/>
  <c r="M34" i="286"/>
  <c r="I29" i="290"/>
  <c r="I28" s="1"/>
  <c r="M34" i="215"/>
  <c r="M28" i="216"/>
  <c r="M27" s="1"/>
  <c r="M34" i="218"/>
  <c r="M34" i="276"/>
  <c r="M28" s="1"/>
  <c r="M27" s="1"/>
  <c r="K24" i="294"/>
  <c r="K24" i="298"/>
  <c r="K24" i="295"/>
  <c r="K24" i="299"/>
  <c r="H58" i="256"/>
  <c r="H22" s="1"/>
  <c r="L22" i="74"/>
  <c r="J27" i="45"/>
  <c r="J27" i="53"/>
  <c r="N21" s="1"/>
  <c r="J27" i="222"/>
  <c r="N21" s="1"/>
  <c r="J27" i="230"/>
  <c r="N21" s="1"/>
  <c r="A11" i="301"/>
  <c r="A11" i="300"/>
  <c r="A11" i="297"/>
  <c r="A11" i="295"/>
  <c r="A11" i="292"/>
  <c r="P55" i="124"/>
  <c r="G33"/>
  <c r="G73"/>
  <c r="P49"/>
  <c r="G65"/>
  <c r="K22" i="96"/>
  <c r="G17" i="124"/>
  <c r="P43"/>
  <c r="H84"/>
  <c r="A11" i="259"/>
  <c r="A11" i="257"/>
  <c r="A11" i="255"/>
  <c r="A11" i="253"/>
  <c r="A11" i="251"/>
  <c r="A11" i="91"/>
  <c r="A11" i="89"/>
  <c r="A11" i="90"/>
  <c r="A11" i="86"/>
  <c r="A11" i="83"/>
  <c r="A11" i="85"/>
  <c r="A11" i="206"/>
  <c r="A11" i="202"/>
  <c r="A11" i="88"/>
  <c r="A11" i="203"/>
  <c r="N28" i="207"/>
  <c r="N27" s="1"/>
  <c r="I27"/>
  <c r="N28" i="280"/>
  <c r="N27" s="1"/>
  <c r="I27"/>
  <c r="N28" i="276"/>
  <c r="N27" s="1"/>
  <c r="I27"/>
  <c r="N28" i="218"/>
  <c r="N27" s="1"/>
  <c r="I27"/>
  <c r="N28" i="214"/>
  <c r="I27"/>
  <c r="N28" i="277"/>
  <c r="N27" s="1"/>
  <c r="I27"/>
  <c r="N28" i="215"/>
  <c r="N27" s="1"/>
  <c r="I27"/>
  <c r="N28" i="210"/>
  <c r="N27" s="1"/>
  <c r="I27"/>
  <c r="K22" i="73"/>
  <c r="L22" s="1"/>
  <c r="K22" i="71"/>
  <c r="L22" s="1"/>
  <c r="K22" i="75"/>
  <c r="L22" s="1"/>
  <c r="K22" i="72"/>
  <c r="L22" s="1"/>
  <c r="Q52" i="124"/>
  <c r="L22" i="67"/>
  <c r="P37" i="124"/>
  <c r="P19"/>
  <c r="A11" i="94"/>
  <c r="Q28" i="124"/>
  <c r="Q34"/>
  <c r="M34" i="112" l="1"/>
  <c r="I59" i="301"/>
  <c r="I58" s="1"/>
  <c r="I22" s="1"/>
  <c r="J59" i="300"/>
  <c r="J58" s="1"/>
  <c r="H59"/>
  <c r="H58" s="1"/>
  <c r="H22" s="1"/>
  <c r="I59" i="299"/>
  <c r="I58" s="1"/>
  <c r="J59" i="298"/>
  <c r="J58" s="1"/>
  <c r="H59"/>
  <c r="H58" s="1"/>
  <c r="H22" s="1"/>
  <c r="G59"/>
  <c r="G58" s="1"/>
  <c r="G22" s="1"/>
  <c r="I59" i="297"/>
  <c r="I58" s="1"/>
  <c r="J59" i="296"/>
  <c r="J58" s="1"/>
  <c r="H59"/>
  <c r="H58" s="1"/>
  <c r="H22" s="1"/>
  <c r="I59" i="295"/>
  <c r="I58" s="1"/>
  <c r="J59" i="294"/>
  <c r="J58" s="1"/>
  <c r="H59"/>
  <c r="H58" s="1"/>
  <c r="H22" s="1"/>
  <c r="G59"/>
  <c r="G58" s="1"/>
  <c r="G22" s="1"/>
  <c r="I59" i="293"/>
  <c r="I58" s="1"/>
  <c r="J59" i="292"/>
  <c r="J58" s="1"/>
  <c r="I59" i="259"/>
  <c r="I58" s="1"/>
  <c r="J59" i="258"/>
  <c r="J58" s="1"/>
  <c r="I59" i="257"/>
  <c r="I58" s="1"/>
  <c r="J59" i="255"/>
  <c r="J58" s="1"/>
  <c r="H59"/>
  <c r="H58" s="1"/>
  <c r="J59" i="254"/>
  <c r="J58" s="1"/>
  <c r="H59"/>
  <c r="H58" s="1"/>
  <c r="H22" s="1"/>
  <c r="J59" i="253"/>
  <c r="J58" s="1"/>
  <c r="J59" i="252"/>
  <c r="J58" s="1"/>
  <c r="J22" s="1"/>
  <c r="H59"/>
  <c r="H58" s="1"/>
  <c r="H22" s="1"/>
  <c r="J59" i="251"/>
  <c r="J58" s="1"/>
  <c r="J22" s="1"/>
  <c r="H59"/>
  <c r="H58" s="1"/>
  <c r="H22" s="1"/>
  <c r="J59" i="250"/>
  <c r="J58" s="1"/>
  <c r="J22" s="1"/>
  <c r="H59"/>
  <c r="H58" s="1"/>
  <c r="H22" s="1"/>
  <c r="J59" i="206"/>
  <c r="J58" s="1"/>
  <c r="J22" s="1"/>
  <c r="H59"/>
  <c r="H58" s="1"/>
  <c r="H22" s="1"/>
  <c r="J59" i="205"/>
  <c r="J58" s="1"/>
  <c r="J22" s="1"/>
  <c r="H59"/>
  <c r="H58" s="1"/>
  <c r="H22" s="1"/>
  <c r="J59" i="204"/>
  <c r="J58" s="1"/>
  <c r="J22" s="1"/>
  <c r="H59"/>
  <c r="H58" s="1"/>
  <c r="H22" s="1"/>
  <c r="J59" i="203"/>
  <c r="J58" s="1"/>
  <c r="J22" s="1"/>
  <c r="H59"/>
  <c r="H58" s="1"/>
  <c r="H22" s="1"/>
  <c r="J59" i="202"/>
  <c r="J58" s="1"/>
  <c r="J22" s="1"/>
  <c r="H59"/>
  <c r="H58" s="1"/>
  <c r="H22" s="1"/>
  <c r="J59" i="91"/>
  <c r="J58" s="1"/>
  <c r="J22" s="1"/>
  <c r="H59"/>
  <c r="H58" s="1"/>
  <c r="H22" s="1"/>
  <c r="J59" i="90"/>
  <c r="J58" s="1"/>
  <c r="J22" s="1"/>
  <c r="H59"/>
  <c r="H58" s="1"/>
  <c r="H22" s="1"/>
  <c r="J59" i="89"/>
  <c r="J58" s="1"/>
  <c r="J22" s="1"/>
  <c r="H59"/>
  <c r="H58" s="1"/>
  <c r="H22" s="1"/>
  <c r="J59" i="88"/>
  <c r="J58" s="1"/>
  <c r="J22" s="1"/>
  <c r="H59"/>
  <c r="H58" s="1"/>
  <c r="H22" s="1"/>
  <c r="J59" i="87"/>
  <c r="J58" s="1"/>
  <c r="J22" s="1"/>
  <c r="H59"/>
  <c r="H58" s="1"/>
  <c r="H22" s="1"/>
  <c r="J59" i="86"/>
  <c r="J58" s="1"/>
  <c r="J22" s="1"/>
  <c r="H59"/>
  <c r="H58" s="1"/>
  <c r="H22" s="1"/>
  <c r="J59" i="85"/>
  <c r="J58" s="1"/>
  <c r="J22" s="1"/>
  <c r="H59"/>
  <c r="H58" s="1"/>
  <c r="H22" s="1"/>
  <c r="J59" i="84"/>
  <c r="J58" s="1"/>
  <c r="J22" s="1"/>
  <c r="H59"/>
  <c r="H58" s="1"/>
  <c r="H22" s="1"/>
  <c r="J59" i="83"/>
  <c r="J58" s="1"/>
  <c r="J22" s="1"/>
  <c r="H59"/>
  <c r="H58" s="1"/>
  <c r="H22" s="1"/>
  <c r="J59" i="82"/>
  <c r="J58" s="1"/>
  <c r="J22" s="1"/>
  <c r="H59"/>
  <c r="H58" s="1"/>
  <c r="H22" s="1"/>
  <c r="J59" i="81"/>
  <c r="J58" s="1"/>
  <c r="J22" s="1"/>
  <c r="H59"/>
  <c r="H58" s="1"/>
  <c r="H22" s="1"/>
  <c r="I22" i="257"/>
  <c r="I22" i="259"/>
  <c r="J22" i="253"/>
  <c r="J22" i="254"/>
  <c r="H22" i="255"/>
  <c r="J22"/>
  <c r="I22" i="293"/>
  <c r="I22" i="295"/>
  <c r="I22" i="297"/>
  <c r="I22" i="299"/>
  <c r="J22" i="258"/>
  <c r="J22" i="292"/>
  <c r="J22" i="294"/>
  <c r="J22" i="296"/>
  <c r="J22" i="298"/>
  <c r="J22" i="300"/>
  <c r="M41" i="101"/>
  <c r="M34" s="1"/>
  <c r="N57" i="102"/>
  <c r="M41"/>
  <c r="M34" s="1"/>
  <c r="I28" i="105"/>
  <c r="M57" i="138"/>
  <c r="N57" i="143"/>
  <c r="N53" i="145"/>
  <c r="M53" i="147"/>
  <c r="N41" i="148"/>
  <c r="N34" s="1"/>
  <c r="M57" i="149"/>
  <c r="N41" i="150"/>
  <c r="N34" s="1"/>
  <c r="N41" i="153"/>
  <c r="N34" s="1"/>
  <c r="M41" i="155"/>
  <c r="M34" s="1"/>
  <c r="M29"/>
  <c r="M41" i="156"/>
  <c r="M34" s="1"/>
  <c r="N57" i="157"/>
  <c r="M34"/>
  <c r="M28" s="1"/>
  <c r="M27" s="1"/>
  <c r="M34" i="159"/>
  <c r="M29"/>
  <c r="M34" i="160"/>
  <c r="N41"/>
  <c r="N34" s="1"/>
  <c r="N57" i="161"/>
  <c r="N53"/>
  <c r="M41" i="261"/>
  <c r="M34" s="1"/>
  <c r="N41" i="263"/>
  <c r="N34" s="1"/>
  <c r="M41" i="264"/>
  <c r="M34" s="1"/>
  <c r="M41" i="265"/>
  <c r="N57" i="266"/>
  <c r="N57" i="267"/>
  <c r="M34"/>
  <c r="M34" i="268"/>
  <c r="N41"/>
  <c r="N34" s="1"/>
  <c r="N53" i="269"/>
  <c r="N41"/>
  <c r="N34" s="1"/>
  <c r="M41" i="270"/>
  <c r="M34" s="1"/>
  <c r="M41" i="271"/>
  <c r="M34" s="1"/>
  <c r="N57" i="272"/>
  <c r="N53"/>
  <c r="M34"/>
  <c r="M41" i="273"/>
  <c r="M34" s="1"/>
  <c r="N57" i="275"/>
  <c r="N41"/>
  <c r="N34" s="1"/>
  <c r="M34" i="113"/>
  <c r="M28" s="1"/>
  <c r="M27" s="1"/>
  <c r="M29" i="114"/>
  <c r="M41" i="115"/>
  <c r="M34" s="1"/>
  <c r="M28" s="1"/>
  <c r="M27" s="1"/>
  <c r="M34" i="116"/>
  <c r="M29"/>
  <c r="M34" i="207"/>
  <c r="M28" s="1"/>
  <c r="M27" s="1"/>
  <c r="M41" i="208"/>
  <c r="M34" i="210"/>
  <c r="I34" i="216"/>
  <c r="I28" s="1"/>
  <c r="I34" i="220"/>
  <c r="I28" s="1"/>
  <c r="I34" i="278"/>
  <c r="I28" s="1"/>
  <c r="I34" i="282"/>
  <c r="I34" i="213"/>
  <c r="I28" s="1"/>
  <c r="M57" i="288"/>
  <c r="M41" i="290"/>
  <c r="M34" s="1"/>
  <c r="M28" i="217"/>
  <c r="M27" s="1"/>
  <c r="H25" i="94"/>
  <c r="H62"/>
  <c r="H61" s="1"/>
  <c r="I62"/>
  <c r="I61" s="1"/>
  <c r="P22" i="96"/>
  <c r="J23" i="170"/>
  <c r="J23" i="166"/>
  <c r="J23" i="40"/>
  <c r="N21" i="231"/>
  <c r="N21" i="223"/>
  <c r="N21" i="54"/>
  <c r="K27" i="228"/>
  <c r="K27" i="226"/>
  <c r="K27" i="222"/>
  <c r="K27" i="57"/>
  <c r="K27" i="53"/>
  <c r="K27" i="49"/>
  <c r="K27" i="45"/>
  <c r="K22" i="68"/>
  <c r="E59" i="90"/>
  <c r="E58" s="1"/>
  <c r="G59" i="301"/>
  <c r="G58" s="1"/>
  <c r="G22" s="1"/>
  <c r="G59" i="300"/>
  <c r="G58" s="1"/>
  <c r="G22" s="1"/>
  <c r="G59" i="299"/>
  <c r="G58" s="1"/>
  <c r="G22" s="1"/>
  <c r="G59" i="297"/>
  <c r="G58" s="1"/>
  <c r="G22" s="1"/>
  <c r="G59" i="296"/>
  <c r="G58" s="1"/>
  <c r="G22" s="1"/>
  <c r="G59" i="295"/>
  <c r="G58" s="1"/>
  <c r="G22" s="1"/>
  <c r="G59" i="293"/>
  <c r="G58" s="1"/>
  <c r="G22" s="1"/>
  <c r="G59" i="292"/>
  <c r="G58" s="1"/>
  <c r="G22" s="1"/>
  <c r="H59"/>
  <c r="H58" s="1"/>
  <c r="H22" s="1"/>
  <c r="H59" i="259"/>
  <c r="H58" s="1"/>
  <c r="H22" s="1"/>
  <c r="G59"/>
  <c r="G58" s="1"/>
  <c r="G22" s="1"/>
  <c r="G59" i="258"/>
  <c r="G58" s="1"/>
  <c r="G22" s="1"/>
  <c r="H59"/>
  <c r="H58" s="1"/>
  <c r="H22" s="1"/>
  <c r="H59" i="257"/>
  <c r="H58" s="1"/>
  <c r="H22" s="1"/>
  <c r="G59"/>
  <c r="G58" s="1"/>
  <c r="G22" s="1"/>
  <c r="H59" i="253"/>
  <c r="H58" s="1"/>
  <c r="H22" s="1"/>
  <c r="I59" i="250"/>
  <c r="I58" s="1"/>
  <c r="G59"/>
  <c r="G58" s="1"/>
  <c r="G22" s="1"/>
  <c r="I59" i="206"/>
  <c r="I58" s="1"/>
  <c r="I22" s="1"/>
  <c r="G59"/>
  <c r="G58" s="1"/>
  <c r="G22" s="1"/>
  <c r="I59" i="205"/>
  <c r="I58" s="1"/>
  <c r="G59"/>
  <c r="G58" s="1"/>
  <c r="G22" s="1"/>
  <c r="I59" i="204"/>
  <c r="I58" s="1"/>
  <c r="I22" s="1"/>
  <c r="G59"/>
  <c r="G58" s="1"/>
  <c r="G22" s="1"/>
  <c r="I59" i="203"/>
  <c r="I58" s="1"/>
  <c r="G59"/>
  <c r="G58" s="1"/>
  <c r="G22" s="1"/>
  <c r="I59" i="202"/>
  <c r="I58" s="1"/>
  <c r="I22" s="1"/>
  <c r="G59"/>
  <c r="G58" s="1"/>
  <c r="G22" s="1"/>
  <c r="I59" i="91"/>
  <c r="I58" s="1"/>
  <c r="G59"/>
  <c r="G58" s="1"/>
  <c r="G22" s="1"/>
  <c r="I59" i="90"/>
  <c r="I58" s="1"/>
  <c r="I22" s="1"/>
  <c r="G59"/>
  <c r="G58" s="1"/>
  <c r="K58" s="1"/>
  <c r="I59" i="89"/>
  <c r="I58" s="1"/>
  <c r="I22" s="1"/>
  <c r="G59"/>
  <c r="G58" s="1"/>
  <c r="G22" s="1"/>
  <c r="I59" i="88"/>
  <c r="I58" s="1"/>
  <c r="I22" s="1"/>
  <c r="G59"/>
  <c r="G58" s="1"/>
  <c r="G22" s="1"/>
  <c r="I59" i="87"/>
  <c r="I58" s="1"/>
  <c r="I22" s="1"/>
  <c r="G59"/>
  <c r="G58" s="1"/>
  <c r="G22" s="1"/>
  <c r="I59" i="86"/>
  <c r="I58" s="1"/>
  <c r="I22" s="1"/>
  <c r="G59"/>
  <c r="G58" s="1"/>
  <c r="G22" s="1"/>
  <c r="I59" i="85"/>
  <c r="I58" s="1"/>
  <c r="I22" s="1"/>
  <c r="G59"/>
  <c r="G58" s="1"/>
  <c r="G22" s="1"/>
  <c r="I59" i="84"/>
  <c r="I58" s="1"/>
  <c r="I22" s="1"/>
  <c r="G59"/>
  <c r="G58" s="1"/>
  <c r="G22" s="1"/>
  <c r="I59" i="83"/>
  <c r="I58" s="1"/>
  <c r="I22" s="1"/>
  <c r="G59"/>
  <c r="G58" s="1"/>
  <c r="G22" s="1"/>
  <c r="I59" i="82"/>
  <c r="I58" s="1"/>
  <c r="I22" s="1"/>
  <c r="G59"/>
  <c r="G58" s="1"/>
  <c r="G22" s="1"/>
  <c r="I59" i="81"/>
  <c r="I58" s="1"/>
  <c r="I22" s="1"/>
  <c r="G59"/>
  <c r="G58" s="1"/>
  <c r="G22" s="1"/>
  <c r="M29" i="290"/>
  <c r="M50" i="287"/>
  <c r="M53"/>
  <c r="M57"/>
  <c r="M50" i="286"/>
  <c r="M41" i="284"/>
  <c r="M50"/>
  <c r="M57" i="283"/>
  <c r="J28" i="282"/>
  <c r="J27" s="1"/>
  <c r="M41"/>
  <c r="F34"/>
  <c r="F28" s="1"/>
  <c r="F27" s="1"/>
  <c r="L34"/>
  <c r="L28" s="1"/>
  <c r="L27" s="1"/>
  <c r="M57"/>
  <c r="J28" i="281"/>
  <c r="J27" s="1"/>
  <c r="M41"/>
  <c r="F34"/>
  <c r="F28" s="1"/>
  <c r="F27" s="1"/>
  <c r="L34"/>
  <c r="L28" s="1"/>
  <c r="L27" s="1"/>
  <c r="F28" i="280"/>
  <c r="F27" s="1"/>
  <c r="D34"/>
  <c r="D28" s="1"/>
  <c r="D27" s="1"/>
  <c r="H34"/>
  <c r="H28" s="1"/>
  <c r="H27" s="1"/>
  <c r="J34"/>
  <c r="J28" s="1"/>
  <c r="J27" s="1"/>
  <c r="M50"/>
  <c r="F28" i="279"/>
  <c r="F27" s="1"/>
  <c r="M30"/>
  <c r="M29" s="1"/>
  <c r="M41"/>
  <c r="D34"/>
  <c r="D28" s="1"/>
  <c r="D27" s="1"/>
  <c r="H34"/>
  <c r="H28" s="1"/>
  <c r="H27" s="1"/>
  <c r="J34"/>
  <c r="J28" s="1"/>
  <c r="J27" s="1"/>
  <c r="M57"/>
  <c r="F28" i="278"/>
  <c r="F27" s="1"/>
  <c r="D34"/>
  <c r="D28" s="1"/>
  <c r="D27" s="1"/>
  <c r="H34"/>
  <c r="H28" s="1"/>
  <c r="H27" s="1"/>
  <c r="J34"/>
  <c r="J28" s="1"/>
  <c r="J27" s="1"/>
  <c r="L28" i="277"/>
  <c r="L27" s="1"/>
  <c r="D34"/>
  <c r="D28" s="1"/>
  <c r="D27" s="1"/>
  <c r="H34"/>
  <c r="H28" s="1"/>
  <c r="H27" s="1"/>
  <c r="J34"/>
  <c r="J28" s="1"/>
  <c r="J27" s="1"/>
  <c r="L28" i="276"/>
  <c r="L27" s="1"/>
  <c r="D34"/>
  <c r="D28" s="1"/>
  <c r="D27" s="1"/>
  <c r="H34"/>
  <c r="H28" s="1"/>
  <c r="H27" s="1"/>
  <c r="J34"/>
  <c r="J28" s="1"/>
  <c r="J27" s="1"/>
  <c r="L28" i="221"/>
  <c r="L27" s="1"/>
  <c r="D34"/>
  <c r="D28" s="1"/>
  <c r="D27" s="1"/>
  <c r="H34"/>
  <c r="H28" s="1"/>
  <c r="H27" s="1"/>
  <c r="J34"/>
  <c r="J28" s="1"/>
  <c r="J27" s="1"/>
  <c r="M53"/>
  <c r="D28" i="220"/>
  <c r="D27" s="1"/>
  <c r="H28"/>
  <c r="H27" s="1"/>
  <c r="M30"/>
  <c r="E34"/>
  <c r="E28" s="1"/>
  <c r="E27" s="1"/>
  <c r="F34"/>
  <c r="F28" s="1"/>
  <c r="F27" s="1"/>
  <c r="L34"/>
  <c r="L28" s="1"/>
  <c r="L27" s="1"/>
  <c r="M50"/>
  <c r="L28" i="219"/>
  <c r="L27" s="1"/>
  <c r="D34"/>
  <c r="D28" s="1"/>
  <c r="D27" s="1"/>
  <c r="H34"/>
  <c r="H28" s="1"/>
  <c r="H27" s="1"/>
  <c r="J34"/>
  <c r="J28" s="1"/>
  <c r="J27" s="1"/>
  <c r="L28" i="218"/>
  <c r="L27" s="1"/>
  <c r="D34"/>
  <c r="D28" s="1"/>
  <c r="D27" s="1"/>
  <c r="H34"/>
  <c r="H28" s="1"/>
  <c r="H27" s="1"/>
  <c r="J34"/>
  <c r="J28" s="1"/>
  <c r="J27" s="1"/>
  <c r="L28" i="217"/>
  <c r="L27" s="1"/>
  <c r="D34"/>
  <c r="D28" s="1"/>
  <c r="D27" s="1"/>
  <c r="H34"/>
  <c r="H28" s="1"/>
  <c r="H27" s="1"/>
  <c r="J34"/>
  <c r="J28" s="1"/>
  <c r="J27" s="1"/>
  <c r="L28" i="216"/>
  <c r="L27" s="1"/>
  <c r="D34"/>
  <c r="D28" s="1"/>
  <c r="D27" s="1"/>
  <c r="H34"/>
  <c r="H28" s="1"/>
  <c r="H27" s="1"/>
  <c r="J34"/>
  <c r="J28" s="1"/>
  <c r="J27" s="1"/>
  <c r="L28" i="215"/>
  <c r="L27" s="1"/>
  <c r="D34"/>
  <c r="D28" s="1"/>
  <c r="D27" s="1"/>
  <c r="H34"/>
  <c r="H28" s="1"/>
  <c r="H27" s="1"/>
  <c r="J34"/>
  <c r="J28" s="1"/>
  <c r="J27" s="1"/>
  <c r="D28" i="214"/>
  <c r="D27" s="1"/>
  <c r="H28"/>
  <c r="H27" s="1"/>
  <c r="F34"/>
  <c r="F28" s="1"/>
  <c r="F27" s="1"/>
  <c r="L34"/>
  <c r="L28" s="1"/>
  <c r="L27" s="1"/>
  <c r="M57"/>
  <c r="J28" i="213"/>
  <c r="J27" s="1"/>
  <c r="L34"/>
  <c r="L28" s="1"/>
  <c r="L27" s="1"/>
  <c r="M50"/>
  <c r="J34" i="212"/>
  <c r="J28" s="1"/>
  <c r="J27" s="1"/>
  <c r="L34" i="211"/>
  <c r="L28" s="1"/>
  <c r="L27" s="1"/>
  <c r="M50"/>
  <c r="F28" i="210"/>
  <c r="F27" s="1"/>
  <c r="L28"/>
  <c r="L27" s="1"/>
  <c r="D34"/>
  <c r="D28" s="1"/>
  <c r="D27" s="1"/>
  <c r="H34"/>
  <c r="H28" s="1"/>
  <c r="H27" s="1"/>
  <c r="J34"/>
  <c r="J28" s="1"/>
  <c r="J27" s="1"/>
  <c r="L28" i="209"/>
  <c r="L27" s="1"/>
  <c r="D34"/>
  <c r="D28" s="1"/>
  <c r="D27" s="1"/>
  <c r="H34"/>
  <c r="H28" s="1"/>
  <c r="H27" s="1"/>
  <c r="J34"/>
  <c r="J28" s="1"/>
  <c r="J27" s="1"/>
  <c r="N47"/>
  <c r="L28" i="208"/>
  <c r="L27" s="1"/>
  <c r="D34"/>
  <c r="D28" s="1"/>
  <c r="D27" s="1"/>
  <c r="H34"/>
  <c r="H28" s="1"/>
  <c r="H27" s="1"/>
  <c r="J34"/>
  <c r="J28" s="1"/>
  <c r="J27" s="1"/>
  <c r="D34" i="207"/>
  <c r="D28" s="1"/>
  <c r="D27" s="1"/>
  <c r="H34"/>
  <c r="H28" s="1"/>
  <c r="H27" s="1"/>
  <c r="J34"/>
  <c r="J28" s="1"/>
  <c r="J27" s="1"/>
  <c r="L28" i="116"/>
  <c r="L27" s="1"/>
  <c r="D34"/>
  <c r="D28" s="1"/>
  <c r="D27" s="1"/>
  <c r="H34"/>
  <c r="H28" s="1"/>
  <c r="H27" s="1"/>
  <c r="J34"/>
  <c r="J28" s="1"/>
  <c r="J27" s="1"/>
  <c r="N57"/>
  <c r="D34" i="115"/>
  <c r="D28" s="1"/>
  <c r="D27" s="1"/>
  <c r="H34"/>
  <c r="H28" s="1"/>
  <c r="H27" s="1"/>
  <c r="J34"/>
  <c r="J28" s="1"/>
  <c r="J27" s="1"/>
  <c r="N47"/>
  <c r="L28" i="114"/>
  <c r="L27" s="1"/>
  <c r="D34"/>
  <c r="D28" s="1"/>
  <c r="D27" s="1"/>
  <c r="H34"/>
  <c r="H28" s="1"/>
  <c r="H27" s="1"/>
  <c r="J34"/>
  <c r="J28" s="1"/>
  <c r="J27" s="1"/>
  <c r="D34" i="113"/>
  <c r="D28" s="1"/>
  <c r="D27" s="1"/>
  <c r="H34"/>
  <c r="H28" s="1"/>
  <c r="H27" s="1"/>
  <c r="J34"/>
  <c r="J28" s="1"/>
  <c r="J27" s="1"/>
  <c r="D34" i="112"/>
  <c r="D28" s="1"/>
  <c r="D27" s="1"/>
  <c r="H34"/>
  <c r="H28" s="1"/>
  <c r="H27" s="1"/>
  <c r="J34"/>
  <c r="J28" s="1"/>
  <c r="J27" s="1"/>
  <c r="L28" i="111"/>
  <c r="L27" s="1"/>
  <c r="D34"/>
  <c r="D28" s="1"/>
  <c r="D27" s="1"/>
  <c r="H34"/>
  <c r="H28" s="1"/>
  <c r="H27" s="1"/>
  <c r="J34"/>
  <c r="J28" s="1"/>
  <c r="J27" s="1"/>
  <c r="M47" i="275"/>
  <c r="M57"/>
  <c r="M41" i="274"/>
  <c r="M34" s="1"/>
  <c r="M29" i="273"/>
  <c r="D28"/>
  <c r="D27" s="1"/>
  <c r="F28"/>
  <c r="F27" s="1"/>
  <c r="H28"/>
  <c r="H27" s="1"/>
  <c r="M29" i="272"/>
  <c r="D28"/>
  <c r="D27" s="1"/>
  <c r="F28"/>
  <c r="F27" s="1"/>
  <c r="H28"/>
  <c r="H27" s="1"/>
  <c r="M29" i="271"/>
  <c r="D34"/>
  <c r="D28" s="1"/>
  <c r="D27" s="1"/>
  <c r="F34"/>
  <c r="F28" s="1"/>
  <c r="F27" s="1"/>
  <c r="H34"/>
  <c r="H28" s="1"/>
  <c r="H27" s="1"/>
  <c r="J34"/>
  <c r="J28" s="1"/>
  <c r="J27" s="1"/>
  <c r="L34"/>
  <c r="L28" s="1"/>
  <c r="L27" s="1"/>
  <c r="D34" i="270"/>
  <c r="D28" s="1"/>
  <c r="D27" s="1"/>
  <c r="F34"/>
  <c r="F28" s="1"/>
  <c r="F27" s="1"/>
  <c r="H34"/>
  <c r="H28" s="1"/>
  <c r="H27" s="1"/>
  <c r="K34"/>
  <c r="K28" s="1"/>
  <c r="K27" s="1"/>
  <c r="J28" i="268"/>
  <c r="J27" s="1"/>
  <c r="L28"/>
  <c r="L27" s="1"/>
  <c r="M29" i="267"/>
  <c r="D28"/>
  <c r="D27" s="1"/>
  <c r="F28"/>
  <c r="F27" s="1"/>
  <c r="H28"/>
  <c r="H27" s="1"/>
  <c r="D28" i="266"/>
  <c r="D27" s="1"/>
  <c r="F28"/>
  <c r="F27" s="1"/>
  <c r="H28"/>
  <c r="H27" s="1"/>
  <c r="M29" i="265"/>
  <c r="D34"/>
  <c r="D28" s="1"/>
  <c r="D27" s="1"/>
  <c r="F34"/>
  <c r="F28" s="1"/>
  <c r="F27" s="1"/>
  <c r="H34"/>
  <c r="H28" s="1"/>
  <c r="H27" s="1"/>
  <c r="J34"/>
  <c r="J28" s="1"/>
  <c r="J27" s="1"/>
  <c r="L34"/>
  <c r="L28" s="1"/>
  <c r="L27" s="1"/>
  <c r="M47"/>
  <c r="D28" i="264"/>
  <c r="D27" s="1"/>
  <c r="F28"/>
  <c r="F27" s="1"/>
  <c r="H28"/>
  <c r="H27" s="1"/>
  <c r="K28" i="263"/>
  <c r="K27" s="1"/>
  <c r="J28" i="262"/>
  <c r="J27" s="1"/>
  <c r="L28"/>
  <c r="L27" s="1"/>
  <c r="D28" i="261"/>
  <c r="D27" s="1"/>
  <c r="F28"/>
  <c r="F27" s="1"/>
  <c r="H28"/>
  <c r="H27" s="1"/>
  <c r="M29" i="161"/>
  <c r="M47"/>
  <c r="M34" s="1"/>
  <c r="D28" i="154"/>
  <c r="D27" s="1"/>
  <c r="H28"/>
  <c r="H27" s="1"/>
  <c r="J34" i="152"/>
  <c r="L34"/>
  <c r="J28" i="150"/>
  <c r="J27" s="1"/>
  <c r="L28"/>
  <c r="L27" s="1"/>
  <c r="F28" i="146"/>
  <c r="F27" s="1"/>
  <c r="H28"/>
  <c r="H27" s="1"/>
  <c r="K28"/>
  <c r="K27" s="1"/>
  <c r="M50"/>
  <c r="M30" i="145"/>
  <c r="M29" s="1"/>
  <c r="M29" i="144"/>
  <c r="D28"/>
  <c r="D27" s="1"/>
  <c r="F28"/>
  <c r="F27" s="1"/>
  <c r="H28"/>
  <c r="H27" s="1"/>
  <c r="D34" i="143"/>
  <c r="D28" s="1"/>
  <c r="D27" s="1"/>
  <c r="F34"/>
  <c r="F28" s="1"/>
  <c r="F27" s="1"/>
  <c r="H34"/>
  <c r="H28" s="1"/>
  <c r="H27" s="1"/>
  <c r="J34"/>
  <c r="J28" s="1"/>
  <c r="J27" s="1"/>
  <c r="L34"/>
  <c r="L28" s="1"/>
  <c r="L27" s="1"/>
  <c r="M47"/>
  <c r="M34" s="1"/>
  <c r="M28" s="1"/>
  <c r="M27" s="1"/>
  <c r="M29" i="142"/>
  <c r="D34"/>
  <c r="D28" s="1"/>
  <c r="D27" s="1"/>
  <c r="F34"/>
  <c r="F28" s="1"/>
  <c r="F27" s="1"/>
  <c r="H34"/>
  <c r="H28" s="1"/>
  <c r="H27" s="1"/>
  <c r="J34"/>
  <c r="J28" s="1"/>
  <c r="J27" s="1"/>
  <c r="L34"/>
  <c r="L28" s="1"/>
  <c r="L27" s="1"/>
  <c r="M47"/>
  <c r="M29" i="141"/>
  <c r="D34"/>
  <c r="D28" s="1"/>
  <c r="D27" s="1"/>
  <c r="F34"/>
  <c r="F28" s="1"/>
  <c r="F27" s="1"/>
  <c r="H34"/>
  <c r="H28" s="1"/>
  <c r="H27" s="1"/>
  <c r="M47"/>
  <c r="D34" i="140"/>
  <c r="D28" s="1"/>
  <c r="D27" s="1"/>
  <c r="H34"/>
  <c r="H28" s="1"/>
  <c r="H27" s="1"/>
  <c r="L34"/>
  <c r="L28" s="1"/>
  <c r="L27" s="1"/>
  <c r="M41" i="139"/>
  <c r="E34"/>
  <c r="E28" s="1"/>
  <c r="E27" s="1"/>
  <c r="K34"/>
  <c r="K28" s="1"/>
  <c r="K27" s="1"/>
  <c r="J34" i="138"/>
  <c r="J28" s="1"/>
  <c r="J27" s="1"/>
  <c r="L34"/>
  <c r="L28" s="1"/>
  <c r="L27" s="1"/>
  <c r="M50" i="137"/>
  <c r="E34" i="104"/>
  <c r="E28" s="1"/>
  <c r="E27" s="1"/>
  <c r="G34"/>
  <c r="G28" s="1"/>
  <c r="M47" i="103"/>
  <c r="E28" i="102"/>
  <c r="E27" s="1"/>
  <c r="G28"/>
  <c r="G27" s="1"/>
  <c r="D28" i="101"/>
  <c r="D27" s="1"/>
  <c r="F28"/>
  <c r="F27" s="1"/>
  <c r="H28"/>
  <c r="H27" s="1"/>
  <c r="N21" i="45"/>
  <c r="H44" i="124" s="1"/>
  <c r="G49"/>
  <c r="N28" i="290"/>
  <c r="N27" s="1"/>
  <c r="I27"/>
  <c r="N28" i="113"/>
  <c r="I27"/>
  <c r="K25" i="91"/>
  <c r="I24"/>
  <c r="K25" i="205"/>
  <c r="I24"/>
  <c r="K25" i="252"/>
  <c r="I24"/>
  <c r="K25" i="256"/>
  <c r="I24"/>
  <c r="K25" i="292"/>
  <c r="I24"/>
  <c r="K25" i="300"/>
  <c r="I24"/>
  <c r="N41" i="101"/>
  <c r="M34" i="103"/>
  <c r="M28" s="1"/>
  <c r="M27" s="1"/>
  <c r="M34" i="104"/>
  <c r="M28" s="1"/>
  <c r="M27" s="1"/>
  <c r="M41" i="145"/>
  <c r="M34" s="1"/>
  <c r="M28" s="1"/>
  <c r="M27" s="1"/>
  <c r="M34" i="148"/>
  <c r="M28" s="1"/>
  <c r="M27" s="1"/>
  <c r="M34" i="149"/>
  <c r="M28" s="1"/>
  <c r="M27" s="1"/>
  <c r="M34" i="152"/>
  <c r="M28" s="1"/>
  <c r="M27" s="1"/>
  <c r="M41" i="153"/>
  <c r="M34" s="1"/>
  <c r="M41" i="154"/>
  <c r="M34" s="1"/>
  <c r="M28" s="1"/>
  <c r="M27" s="1"/>
  <c r="N34" i="159"/>
  <c r="N34" i="161"/>
  <c r="M34" i="263"/>
  <c r="M28" s="1"/>
  <c r="M27" s="1"/>
  <c r="N57" i="265"/>
  <c r="M34" i="266"/>
  <c r="M28" s="1"/>
  <c r="M27" s="1"/>
  <c r="M34" i="269"/>
  <c r="M28" i="270"/>
  <c r="M27" s="1"/>
  <c r="I28" i="114"/>
  <c r="I28" i="115"/>
  <c r="M28" i="116"/>
  <c r="M27" s="1"/>
  <c r="I28"/>
  <c r="I28" i="221"/>
  <c r="I28" i="286"/>
  <c r="I28" i="211"/>
  <c r="I28" i="212"/>
  <c r="M28" i="289"/>
  <c r="M27" s="1"/>
  <c r="I60" i="96"/>
  <c r="O60"/>
  <c r="J24" i="172"/>
  <c r="G23"/>
  <c r="J23" s="1"/>
  <c r="J24" i="168"/>
  <c r="G23"/>
  <c r="J23" s="1"/>
  <c r="J24" i="164"/>
  <c r="G23"/>
  <c r="J23" s="1"/>
  <c r="J24" i="38"/>
  <c r="G23"/>
  <c r="J23" s="1"/>
  <c r="F24" i="247"/>
  <c r="J25"/>
  <c r="F24" i="245"/>
  <c r="J25"/>
  <c r="F24" i="243"/>
  <c r="J25"/>
  <c r="F24" i="241"/>
  <c r="J25"/>
  <c r="F24" i="239"/>
  <c r="J25"/>
  <c r="F24" i="237"/>
  <c r="J25"/>
  <c r="F24" i="235"/>
  <c r="J25"/>
  <c r="F24" i="177"/>
  <c r="J25"/>
  <c r="F24" i="175"/>
  <c r="J25"/>
  <c r="F24" i="173"/>
  <c r="J25"/>
  <c r="F24" i="171"/>
  <c r="J25"/>
  <c r="F24" i="169"/>
  <c r="J25"/>
  <c r="F24" i="167"/>
  <c r="J25"/>
  <c r="F24" i="165"/>
  <c r="J25"/>
  <c r="F24" i="163"/>
  <c r="J25"/>
  <c r="F24" i="39"/>
  <c r="J25"/>
  <c r="D27" i="224"/>
  <c r="D27" i="55"/>
  <c r="D27" i="47"/>
  <c r="K24" i="301"/>
  <c r="K24" i="297"/>
  <c r="K24" i="293"/>
  <c r="K24" i="259"/>
  <c r="K24" i="257"/>
  <c r="K24" i="204"/>
  <c r="F22" i="90"/>
  <c r="K24"/>
  <c r="K25" i="89"/>
  <c r="F24"/>
  <c r="K25" i="87"/>
  <c r="F24"/>
  <c r="K25" i="85"/>
  <c r="F24"/>
  <c r="D22" i="84"/>
  <c r="K24"/>
  <c r="D22" i="82"/>
  <c r="K24"/>
  <c r="K25" i="81"/>
  <c r="F24"/>
  <c r="N28" i="213"/>
  <c r="N27" s="1"/>
  <c r="I27"/>
  <c r="N28" i="278"/>
  <c r="N27" s="1"/>
  <c r="I27"/>
  <c r="N28" i="220"/>
  <c r="N27" s="1"/>
  <c r="I27"/>
  <c r="N28" i="216"/>
  <c r="N27" s="1"/>
  <c r="I27"/>
  <c r="N28" i="281"/>
  <c r="I27"/>
  <c r="N28" i="219"/>
  <c r="N27" s="1"/>
  <c r="I27"/>
  <c r="N28" i="111"/>
  <c r="N27" s="1"/>
  <c r="I27"/>
  <c r="M28" i="269"/>
  <c r="M27" s="1"/>
  <c r="A11" i="299"/>
  <c r="A11" i="298"/>
  <c r="A11" i="296"/>
  <c r="A11" i="294"/>
  <c r="A11" i="293"/>
  <c r="A11" i="258"/>
  <c r="A11" i="256"/>
  <c r="A11" i="254"/>
  <c r="A11" i="252"/>
  <c r="A11" i="250"/>
  <c r="A11" i="81"/>
  <c r="A11" i="82"/>
  <c r="A11" i="87"/>
  <c r="A11" i="204"/>
  <c r="A11" i="84"/>
  <c r="A11" i="205"/>
  <c r="Q60" i="96"/>
  <c r="D23" i="94"/>
  <c r="N21" i="49"/>
  <c r="H76" i="124" s="1"/>
  <c r="G81"/>
  <c r="H20"/>
  <c r="K25" i="203"/>
  <c r="I24"/>
  <c r="K25" i="250"/>
  <c r="I24"/>
  <c r="K25" i="254"/>
  <c r="I24"/>
  <c r="K25" i="258"/>
  <c r="I24"/>
  <c r="N34" i="102"/>
  <c r="M34" i="138"/>
  <c r="M28" s="1"/>
  <c r="M27" s="1"/>
  <c r="N53" i="141"/>
  <c r="M34" i="147"/>
  <c r="M34" i="150"/>
  <c r="M28" s="1"/>
  <c r="M27" s="1"/>
  <c r="M53" i="153"/>
  <c r="I28" i="155"/>
  <c r="N34" i="156"/>
  <c r="N34" i="157"/>
  <c r="N41" i="261"/>
  <c r="N41" i="264"/>
  <c r="N34" s="1"/>
  <c r="N34" i="266"/>
  <c r="N34" i="267"/>
  <c r="I28" i="270"/>
  <c r="M28" i="261"/>
  <c r="M27" s="1"/>
  <c r="M28" i="264"/>
  <c r="M27" s="1"/>
  <c r="N41" i="273"/>
  <c r="N34" s="1"/>
  <c r="M34" i="275"/>
  <c r="M28" s="1"/>
  <c r="M27" s="1"/>
  <c r="M41" i="111"/>
  <c r="M34" s="1"/>
  <c r="M28" s="1"/>
  <c r="M27" s="1"/>
  <c r="M29" i="112"/>
  <c r="M28" s="1"/>
  <c r="M27" s="1"/>
  <c r="I28"/>
  <c r="M41" i="114"/>
  <c r="M34" s="1"/>
  <c r="M28" s="1"/>
  <c r="M27" s="1"/>
  <c r="M34" i="208"/>
  <c r="M28" s="1"/>
  <c r="M27" s="1"/>
  <c r="I28"/>
  <c r="M41" i="209"/>
  <c r="M34" s="1"/>
  <c r="M28" s="1"/>
  <c r="M27" s="1"/>
  <c r="I28"/>
  <c r="I28" i="217"/>
  <c r="I28" i="279"/>
  <c r="I28" i="283"/>
  <c r="N28" i="285"/>
  <c r="N27" s="1"/>
  <c r="I27"/>
  <c r="M34"/>
  <c r="M28" i="288"/>
  <c r="M27" s="1"/>
  <c r="M34" i="284"/>
  <c r="I22" i="96"/>
  <c r="M22"/>
  <c r="F22"/>
  <c r="L22"/>
  <c r="J27" i="57"/>
  <c r="N21" s="1"/>
  <c r="N21" i="46"/>
  <c r="H52" i="124" s="1"/>
  <c r="G57"/>
  <c r="D29" i="73"/>
  <c r="D27" s="1"/>
  <c r="D29" i="71"/>
  <c r="D27" s="1"/>
  <c r="D29" i="68"/>
  <c r="D27" s="1"/>
  <c r="J29" i="71"/>
  <c r="J27" s="1"/>
  <c r="J29" i="69"/>
  <c r="J27" s="1"/>
  <c r="J29" i="67"/>
  <c r="J27" s="1"/>
  <c r="J29" i="65"/>
  <c r="J27" s="1"/>
  <c r="K24" i="296"/>
  <c r="K24" i="255"/>
  <c r="K24" i="253"/>
  <c r="K24" i="251"/>
  <c r="K24" i="206"/>
  <c r="D22" i="205"/>
  <c r="D22" i="203"/>
  <c r="K24" i="88"/>
  <c r="K24" i="86"/>
  <c r="K25" i="83"/>
  <c r="F24"/>
  <c r="D22" i="301"/>
  <c r="D22" i="299"/>
  <c r="D22" i="297"/>
  <c r="D22" i="295"/>
  <c r="D22" i="293"/>
  <c r="D22" i="259"/>
  <c r="D22" i="257"/>
  <c r="D22" i="255"/>
  <c r="D22" i="253"/>
  <c r="D22" i="251"/>
  <c r="D22" i="206"/>
  <c r="D22" i="204"/>
  <c r="D22" i="202"/>
  <c r="D22" i="90"/>
  <c r="D22" i="89"/>
  <c r="D22" i="87"/>
  <c r="D22" i="85"/>
  <c r="D22" i="83"/>
  <c r="D22" i="81"/>
  <c r="J59" i="301"/>
  <c r="J58" s="1"/>
  <c r="H59"/>
  <c r="H58" s="1"/>
  <c r="H22" s="1"/>
  <c r="I59" i="300"/>
  <c r="I58" s="1"/>
  <c r="K58" s="1"/>
  <c r="J59" i="297"/>
  <c r="J58" s="1"/>
  <c r="H59"/>
  <c r="H58" s="1"/>
  <c r="H22" s="1"/>
  <c r="I59" i="296"/>
  <c r="I58" s="1"/>
  <c r="I22" s="1"/>
  <c r="J59" i="293"/>
  <c r="J58" s="1"/>
  <c r="H59"/>
  <c r="H58" s="1"/>
  <c r="H22" s="1"/>
  <c r="I59" i="292"/>
  <c r="I58" s="1"/>
  <c r="K58" s="1"/>
  <c r="J59" i="259"/>
  <c r="J58" s="1"/>
  <c r="G59" i="256"/>
  <c r="G58" s="1"/>
  <c r="I59" i="254"/>
  <c r="I58" s="1"/>
  <c r="G59"/>
  <c r="G58" s="1"/>
  <c r="G22" s="1"/>
  <c r="I59" i="252"/>
  <c r="I58" s="1"/>
  <c r="G59"/>
  <c r="G58" s="1"/>
  <c r="K58" s="1"/>
  <c r="I59" i="251"/>
  <c r="I58" s="1"/>
  <c r="I22" s="1"/>
  <c r="N29" i="283"/>
  <c r="M30" i="281"/>
  <c r="M29" s="1"/>
  <c r="N29" i="280"/>
  <c r="M41"/>
  <c r="M57"/>
  <c r="B11" i="51"/>
  <c r="B11" i="74"/>
  <c r="B11" i="68"/>
  <c r="B11" i="90"/>
  <c r="B11" i="85"/>
  <c r="B11" i="116"/>
  <c r="B11" i="234"/>
  <c r="B11" i="236"/>
  <c r="B11" i="238"/>
  <c r="B11" i="240"/>
  <c r="B11" i="242"/>
  <c r="B11" i="244"/>
  <c r="B11" i="247"/>
  <c r="B11" i="246"/>
  <c r="B11" i="38"/>
  <c r="B11" i="49"/>
  <c r="B11" i="143"/>
  <c r="B11" i="154"/>
  <c r="B11" i="168"/>
  <c r="B11" i="140"/>
  <c r="B11" i="164"/>
  <c r="B11" i="171"/>
  <c r="B11" i="144"/>
  <c r="B11" i="172"/>
  <c r="B11" i="159"/>
  <c r="B11" i="147"/>
  <c r="B11" i="118"/>
  <c r="B11" i="105"/>
  <c r="B11" i="82"/>
  <c r="B11" i="88"/>
  <c r="B11" i="66"/>
  <c r="B11" i="73"/>
  <c r="B11" i="48"/>
  <c r="A11" i="67"/>
  <c r="A11" i="70"/>
  <c r="B11" i="251"/>
  <c r="B11" i="252"/>
  <c r="B11" i="254"/>
  <c r="B11" i="256"/>
  <c r="B11" i="258"/>
  <c r="B11" i="262"/>
  <c r="B11" i="266"/>
  <c r="B11" i="263"/>
  <c r="B11" i="268"/>
  <c r="B11" i="267"/>
  <c r="B11" i="272"/>
  <c r="B11" i="273"/>
  <c r="B11" i="275"/>
  <c r="B11" i="277"/>
  <c r="B11" i="280"/>
  <c r="B11" i="276"/>
  <c r="B11" i="281"/>
  <c r="B11" i="283"/>
  <c r="B11" i="286"/>
  <c r="B11" i="289"/>
  <c r="B11" i="290"/>
  <c r="B11" i="53"/>
  <c r="B11" i="55"/>
  <c r="B11" i="57"/>
  <c r="B11" i="104"/>
  <c r="B11" i="152"/>
  <c r="B11" i="175"/>
  <c r="B11" i="174"/>
  <c r="B11" i="149"/>
  <c r="B11" i="113"/>
  <c r="B11" i="101"/>
  <c r="B11" i="83"/>
  <c r="B11" i="67"/>
  <c r="B11" i="52"/>
  <c r="B11" i="75"/>
  <c r="B11" i="170"/>
  <c r="B11" i="139"/>
  <c r="B11" i="103"/>
  <c r="B11" i="86"/>
  <c r="B11" i="59"/>
  <c r="A11" i="66"/>
  <c r="B11" i="219"/>
  <c r="B11" i="216"/>
  <c r="B11" i="208"/>
  <c r="B11" i="209"/>
  <c r="B11" i="292"/>
  <c r="B11" i="294"/>
  <c r="B11" i="296"/>
  <c r="B11" i="298"/>
  <c r="B11" i="300"/>
  <c r="B11" i="39"/>
  <c r="J22" i="259"/>
  <c r="J22" i="293"/>
  <c r="J22" i="297"/>
  <c r="J22" i="301"/>
  <c r="H60" i="96"/>
  <c r="B11" i="223"/>
  <c r="B11" i="225"/>
  <c r="B11" i="227"/>
  <c r="B11" i="229"/>
  <c r="B11" i="231"/>
  <c r="A11" i="65"/>
  <c r="B11" i="204"/>
  <c r="B11" i="202"/>
  <c r="B11" i="211"/>
  <c r="B11" i="210"/>
  <c r="B11" i="217"/>
  <c r="B11" i="220"/>
  <c r="B11" i="65"/>
  <c r="B11" i="169"/>
  <c r="B11" i="150"/>
  <c r="F59" i="301"/>
  <c r="F78" i="300"/>
  <c r="K78" s="1"/>
  <c r="F59" i="299"/>
  <c r="F78" i="298"/>
  <c r="K78" s="1"/>
  <c r="F59" i="297"/>
  <c r="F58" i="296"/>
  <c r="K58" s="1"/>
  <c r="F78"/>
  <c r="K78" s="1"/>
  <c r="F59" i="295"/>
  <c r="F58" i="294"/>
  <c r="F78"/>
  <c r="K78" s="1"/>
  <c r="F59" i="293"/>
  <c r="F78" i="292"/>
  <c r="K78" s="1"/>
  <c r="F59" i="259"/>
  <c r="F78" i="258"/>
  <c r="K78" s="1"/>
  <c r="F59" i="257"/>
  <c r="F78" i="256"/>
  <c r="K78" s="1"/>
  <c r="F59" i="255"/>
  <c r="F78" i="254"/>
  <c r="K78" s="1"/>
  <c r="F59" i="253"/>
  <c r="F78" i="252"/>
  <c r="K78" s="1"/>
  <c r="F59" i="251"/>
  <c r="F78" i="250"/>
  <c r="K78" s="1"/>
  <c r="F59" i="206"/>
  <c r="F78" i="205"/>
  <c r="K78" s="1"/>
  <c r="F59" i="204"/>
  <c r="F78" i="203"/>
  <c r="K78" s="1"/>
  <c r="F59" i="202"/>
  <c r="F58" i="91"/>
  <c r="K58" s="1"/>
  <c r="F78"/>
  <c r="K78" s="1"/>
  <c r="F59" i="89"/>
  <c r="F78" i="88"/>
  <c r="K78" s="1"/>
  <c r="F59" i="87"/>
  <c r="F58" i="86"/>
  <c r="K58" s="1"/>
  <c r="F78"/>
  <c r="K78" s="1"/>
  <c r="F59" i="85"/>
  <c r="F78" i="84"/>
  <c r="K78" s="1"/>
  <c r="F59" i="83"/>
  <c r="F58" i="82"/>
  <c r="K58" s="1"/>
  <c r="F78"/>
  <c r="K78" s="1"/>
  <c r="F59" i="81"/>
  <c r="J59" i="299"/>
  <c r="J58" s="1"/>
  <c r="J22" s="1"/>
  <c r="H59"/>
  <c r="H58" s="1"/>
  <c r="H22" s="1"/>
  <c r="I59" i="298"/>
  <c r="I58" s="1"/>
  <c r="I22" s="1"/>
  <c r="J59" i="295"/>
  <c r="J58" s="1"/>
  <c r="J22" s="1"/>
  <c r="H59"/>
  <c r="H58" s="1"/>
  <c r="H22" s="1"/>
  <c r="I59" i="294"/>
  <c r="I58" s="1"/>
  <c r="I22" s="1"/>
  <c r="I59" i="258"/>
  <c r="I58" s="1"/>
  <c r="K58" s="1"/>
  <c r="J59" i="257"/>
  <c r="J58" s="1"/>
  <c r="J22" s="1"/>
  <c r="I59" i="256"/>
  <c r="I58" s="1"/>
  <c r="I59" i="255"/>
  <c r="I58" s="1"/>
  <c r="I22" s="1"/>
  <c r="G59"/>
  <c r="G58" s="1"/>
  <c r="G22" s="1"/>
  <c r="I59" i="253"/>
  <c r="I58" s="1"/>
  <c r="I22" s="1"/>
  <c r="G59"/>
  <c r="G58" s="1"/>
  <c r="G22" s="1"/>
  <c r="G59" i="251"/>
  <c r="G58" s="1"/>
  <c r="G22" s="1"/>
  <c r="N29" i="285"/>
  <c r="M50"/>
  <c r="M30" i="282"/>
  <c r="M29" s="1"/>
  <c r="N29" i="279"/>
  <c r="N29" i="289"/>
  <c r="M48" i="287"/>
  <c r="M47" s="1"/>
  <c r="M34" s="1"/>
  <c r="M28" s="1"/>
  <c r="M27" s="1"/>
  <c r="N62"/>
  <c r="N27" s="1"/>
  <c r="M54" i="286"/>
  <c r="M53" s="1"/>
  <c r="M28" s="1"/>
  <c r="M27" s="1"/>
  <c r="N52" i="285"/>
  <c r="N50" s="1"/>
  <c r="N54"/>
  <c r="N53" s="1"/>
  <c r="M54" i="284"/>
  <c r="M53" s="1"/>
  <c r="M42" i="283"/>
  <c r="M41" s="1"/>
  <c r="M48"/>
  <c r="M47" s="1"/>
  <c r="M48" i="282"/>
  <c r="M47" s="1"/>
  <c r="M34" s="1"/>
  <c r="N29" i="281"/>
  <c r="M48"/>
  <c r="M47" s="1"/>
  <c r="M34" s="1"/>
  <c r="N42" i="280"/>
  <c r="N44"/>
  <c r="M48"/>
  <c r="M47" s="1"/>
  <c r="M34" s="1"/>
  <c r="M28" s="1"/>
  <c r="M27" s="1"/>
  <c r="N54"/>
  <c r="N53" s="1"/>
  <c r="N58"/>
  <c r="N60"/>
  <c r="N38" i="279"/>
  <c r="N42"/>
  <c r="N44"/>
  <c r="M47"/>
  <c r="M34" s="1"/>
  <c r="M28" s="1"/>
  <c r="M27" s="1"/>
  <c r="M50" i="278"/>
  <c r="M28" s="1"/>
  <c r="M27" s="1"/>
  <c r="N29" i="277"/>
  <c r="M29" i="220"/>
  <c r="M28" s="1"/>
  <c r="M27" s="1"/>
  <c r="N29" i="219"/>
  <c r="M50" i="218"/>
  <c r="M28" s="1"/>
  <c r="M27" s="1"/>
  <c r="N29" i="217"/>
  <c r="N29" i="216"/>
  <c r="N47" i="210"/>
  <c r="N31" i="290"/>
  <c r="N35"/>
  <c r="N39"/>
  <c r="I41" i="289"/>
  <c r="I34" s="1"/>
  <c r="I28" s="1"/>
  <c r="N46"/>
  <c r="N41" s="1"/>
  <c r="N34" s="1"/>
  <c r="N33" i="288"/>
  <c r="N29" s="1"/>
  <c r="N36"/>
  <c r="N40"/>
  <c r="N42"/>
  <c r="N46"/>
  <c r="N29" i="287"/>
  <c r="N46"/>
  <c r="N41" s="1"/>
  <c r="N34" s="1"/>
  <c r="N29" i="286"/>
  <c r="N36"/>
  <c r="N40"/>
  <c r="N44"/>
  <c r="N41" s="1"/>
  <c r="N48"/>
  <c r="N47" s="1"/>
  <c r="N56"/>
  <c r="N53" s="1"/>
  <c r="N60"/>
  <c r="N57" s="1"/>
  <c r="N32" i="285"/>
  <c r="N36"/>
  <c r="N42"/>
  <c r="N41" s="1"/>
  <c r="I30" i="284"/>
  <c r="N33"/>
  <c r="N46"/>
  <c r="N41" s="1"/>
  <c r="I47"/>
  <c r="I34" s="1"/>
  <c r="N48"/>
  <c r="N47" s="1"/>
  <c r="N34" s="1"/>
  <c r="N56"/>
  <c r="N53" s="1"/>
  <c r="N60"/>
  <c r="N57" s="1"/>
  <c r="N32" i="283"/>
  <c r="N38"/>
  <c r="N44"/>
  <c r="N41" s="1"/>
  <c r="N52"/>
  <c r="N50" s="1"/>
  <c r="N56"/>
  <c r="N53" s="1"/>
  <c r="N62"/>
  <c r="I30" i="282"/>
  <c r="N32"/>
  <c r="N36"/>
  <c r="N40"/>
  <c r="N46"/>
  <c r="N41" s="1"/>
  <c r="N52"/>
  <c r="N50" s="1"/>
  <c r="N56"/>
  <c r="N53" s="1"/>
  <c r="N62"/>
  <c r="N32" i="281"/>
  <c r="N36"/>
  <c r="N40"/>
  <c r="N46"/>
  <c r="N41" s="1"/>
  <c r="N52"/>
  <c r="N50" s="1"/>
  <c r="N56"/>
  <c r="N53" s="1"/>
  <c r="N62"/>
  <c r="N32" i="280"/>
  <c r="N36"/>
  <c r="N40"/>
  <c r="M50" i="277"/>
  <c r="N29" i="276"/>
  <c r="N29" i="221"/>
  <c r="M50"/>
  <c r="M28" s="1"/>
  <c r="M27" s="1"/>
  <c r="N29" i="218"/>
  <c r="N29" i="215"/>
  <c r="M50"/>
  <c r="N29" i="214"/>
  <c r="M41"/>
  <c r="N29" i="111"/>
  <c r="N52" i="279"/>
  <c r="N50" s="1"/>
  <c r="N56"/>
  <c r="N53" s="1"/>
  <c r="N62"/>
  <c r="N56" i="278"/>
  <c r="N53" s="1"/>
  <c r="N32" i="277"/>
  <c r="N36"/>
  <c r="N40"/>
  <c r="N44"/>
  <c r="N41" s="1"/>
  <c r="N52"/>
  <c r="N50" s="1"/>
  <c r="M54"/>
  <c r="M53" s="1"/>
  <c r="N54" i="276"/>
  <c r="N56"/>
  <c r="N60"/>
  <c r="N57" s="1"/>
  <c r="N32" i="221"/>
  <c r="N36"/>
  <c r="N40"/>
  <c r="N44"/>
  <c r="N41" s="1"/>
  <c r="N52"/>
  <c r="N50" s="1"/>
  <c r="N58"/>
  <c r="N57" s="1"/>
  <c r="N62"/>
  <c r="N38" i="220"/>
  <c r="N42"/>
  <c r="N46"/>
  <c r="N48"/>
  <c r="N47" s="1"/>
  <c r="N54"/>
  <c r="N53" s="1"/>
  <c r="N32" i="219"/>
  <c r="N36"/>
  <c r="N40"/>
  <c r="N44"/>
  <c r="N41" s="1"/>
  <c r="M54"/>
  <c r="M53" s="1"/>
  <c r="M28" s="1"/>
  <c r="M27" s="1"/>
  <c r="N58"/>
  <c r="N57" s="1"/>
  <c r="N32" i="217"/>
  <c r="N36"/>
  <c r="N40"/>
  <c r="N44"/>
  <c r="N41" s="1"/>
  <c r="N52"/>
  <c r="N50" s="1"/>
  <c r="N58"/>
  <c r="N57" s="1"/>
  <c r="N38" i="216"/>
  <c r="N32" i="215"/>
  <c r="N36"/>
  <c r="N40"/>
  <c r="N44"/>
  <c r="N41" s="1"/>
  <c r="M54"/>
  <c r="M53" s="1"/>
  <c r="M48" i="214"/>
  <c r="M47" s="1"/>
  <c r="N38" i="212"/>
  <c r="N44"/>
  <c r="N46"/>
  <c r="N52"/>
  <c r="N50" s="1"/>
  <c r="N32" i="211"/>
  <c r="N38"/>
  <c r="N38" i="210"/>
  <c r="N44"/>
  <c r="N41" s="1"/>
  <c r="N60"/>
  <c r="N57" s="1"/>
  <c r="N52" i="209"/>
  <c r="N50" s="1"/>
  <c r="N56"/>
  <c r="N53" s="1"/>
  <c r="N44" i="208"/>
  <c r="N41" s="1"/>
  <c r="N29" i="207"/>
  <c r="N38" i="116"/>
  <c r="N44"/>
  <c r="N41" s="1"/>
  <c r="N29" i="115"/>
  <c r="N56"/>
  <c r="N53" s="1"/>
  <c r="N44" i="114"/>
  <c r="N41" s="1"/>
  <c r="N29" i="113"/>
  <c r="N52"/>
  <c r="N50" s="1"/>
  <c r="N56"/>
  <c r="N53" s="1"/>
  <c r="N58"/>
  <c r="N57" s="1"/>
  <c r="N62"/>
  <c r="N38" i="112"/>
  <c r="N44"/>
  <c r="N41" s="1"/>
  <c r="N60"/>
  <c r="N57" s="1"/>
  <c r="M50" i="274"/>
  <c r="M50" i="268"/>
  <c r="M28" s="1"/>
  <c r="M27" s="1"/>
  <c r="J28" i="267"/>
  <c r="J27" s="1"/>
  <c r="L28"/>
  <c r="L27" s="1"/>
  <c r="D28" i="262"/>
  <c r="D27" s="1"/>
  <c r="F28"/>
  <c r="F27" s="1"/>
  <c r="H28"/>
  <c r="H27" s="1"/>
  <c r="M47"/>
  <c r="M34" s="1"/>
  <c r="N29" i="278"/>
  <c r="N32"/>
  <c r="N36"/>
  <c r="N40"/>
  <c r="N44"/>
  <c r="N41" s="1"/>
  <c r="N52"/>
  <c r="N50" s="1"/>
  <c r="N58"/>
  <c r="N57" s="1"/>
  <c r="N48" i="277"/>
  <c r="N47" s="1"/>
  <c r="N34" s="1"/>
  <c r="N60"/>
  <c r="N57" s="1"/>
  <c r="N32" i="276"/>
  <c r="N36"/>
  <c r="N40"/>
  <c r="N44"/>
  <c r="N41" s="1"/>
  <c r="N29" i="220"/>
  <c r="N48" i="219"/>
  <c r="N47" s="1"/>
  <c r="N34" s="1"/>
  <c r="N56"/>
  <c r="N53" s="1"/>
  <c r="N32" i="218"/>
  <c r="N36"/>
  <c r="N40"/>
  <c r="N44"/>
  <c r="N41" s="1"/>
  <c r="N52"/>
  <c r="N50" s="1"/>
  <c r="N58"/>
  <c r="N57" s="1"/>
  <c r="N44" i="216"/>
  <c r="N41" s="1"/>
  <c r="N52"/>
  <c r="N50" s="1"/>
  <c r="N58"/>
  <c r="N57" s="1"/>
  <c r="N48" i="215"/>
  <c r="N47" s="1"/>
  <c r="N34" s="1"/>
  <c r="N56"/>
  <c r="N53" s="1"/>
  <c r="N32" i="214"/>
  <c r="N36"/>
  <c r="N40"/>
  <c r="N46"/>
  <c r="N41" s="1"/>
  <c r="N52"/>
  <c r="N50" s="1"/>
  <c r="N56"/>
  <c r="N53" s="1"/>
  <c r="N62"/>
  <c r="N27" s="1"/>
  <c r="M31" i="213"/>
  <c r="M30" s="1"/>
  <c r="M33"/>
  <c r="N36"/>
  <c r="N40"/>
  <c r="N42"/>
  <c r="N41" s="1"/>
  <c r="M45"/>
  <c r="M41" s="1"/>
  <c r="M34" s="1"/>
  <c r="N48"/>
  <c r="N47" s="1"/>
  <c r="N56"/>
  <c r="N53" s="1"/>
  <c r="M31" i="212"/>
  <c r="M30" s="1"/>
  <c r="M33"/>
  <c r="N56"/>
  <c r="N53" s="1"/>
  <c r="M45" i="211"/>
  <c r="M41" s="1"/>
  <c r="M34" s="1"/>
  <c r="M28" s="1"/>
  <c r="M27" s="1"/>
  <c r="N48"/>
  <c r="N47" s="1"/>
  <c r="N34" s="1"/>
  <c r="N56"/>
  <c r="N53" s="1"/>
  <c r="M31" i="210"/>
  <c r="M30" s="1"/>
  <c r="M33"/>
  <c r="N52"/>
  <c r="N50" s="1"/>
  <c r="N56"/>
  <c r="N53" s="1"/>
  <c r="N38" i="209"/>
  <c r="N44"/>
  <c r="N41" s="1"/>
  <c r="N60"/>
  <c r="N57" s="1"/>
  <c r="N32" i="208"/>
  <c r="N36"/>
  <c r="N40"/>
  <c r="N52"/>
  <c r="N50" s="1"/>
  <c r="N56"/>
  <c r="N53" s="1"/>
  <c r="N58"/>
  <c r="N57" s="1"/>
  <c r="N62"/>
  <c r="N38" i="207"/>
  <c r="N44"/>
  <c r="N41" s="1"/>
  <c r="N54"/>
  <c r="N53" s="1"/>
  <c r="N60"/>
  <c r="N57" s="1"/>
  <c r="N32" i="116"/>
  <c r="N52"/>
  <c r="N50" s="1"/>
  <c r="N56"/>
  <c r="N53" s="1"/>
  <c r="N62"/>
  <c r="N38" i="115"/>
  <c r="N44"/>
  <c r="N41" s="1"/>
  <c r="N60"/>
  <c r="N57" s="1"/>
  <c r="N32" i="114"/>
  <c r="N36"/>
  <c r="N40"/>
  <c r="N56"/>
  <c r="N53" s="1"/>
  <c r="N58"/>
  <c r="N57" s="1"/>
  <c r="N62"/>
  <c r="N38" i="113"/>
  <c r="N44"/>
  <c r="N41" s="1"/>
  <c r="N32" i="112"/>
  <c r="N52"/>
  <c r="N50" s="1"/>
  <c r="N56"/>
  <c r="N53" s="1"/>
  <c r="N38" i="111"/>
  <c r="N44"/>
  <c r="N41" s="1"/>
  <c r="N60"/>
  <c r="N57" s="1"/>
  <c r="M50" i="273"/>
  <c r="M28" s="1"/>
  <c r="M27" s="1"/>
  <c r="M57" i="265"/>
  <c r="N30" i="271"/>
  <c r="N29" s="1"/>
  <c r="M51" i="262"/>
  <c r="M50" s="1"/>
  <c r="N29" i="149"/>
  <c r="I30" i="275"/>
  <c r="N33"/>
  <c r="I34"/>
  <c r="I53"/>
  <c r="N55"/>
  <c r="N53" s="1"/>
  <c r="I57"/>
  <c r="I30" i="274"/>
  <c r="N31"/>
  <c r="N37"/>
  <c r="N43"/>
  <c r="N41" s="1"/>
  <c r="I50"/>
  <c r="N51"/>
  <c r="N50" s="1"/>
  <c r="I57"/>
  <c r="I30" i="273"/>
  <c r="N31"/>
  <c r="I41"/>
  <c r="I34" s="1"/>
  <c r="I50"/>
  <c r="N51"/>
  <c r="N50" s="1"/>
  <c r="I57"/>
  <c r="I30" i="272"/>
  <c r="N31"/>
  <c r="I41"/>
  <c r="I34" s="1"/>
  <c r="N49"/>
  <c r="N47" s="1"/>
  <c r="N34" s="1"/>
  <c r="I50"/>
  <c r="I57"/>
  <c r="N31" i="271"/>
  <c r="N37"/>
  <c r="N34" s="1"/>
  <c r="I47"/>
  <c r="I34" s="1"/>
  <c r="I53"/>
  <c r="N59"/>
  <c r="N57" s="1"/>
  <c r="N38" i="270"/>
  <c r="N42"/>
  <c r="N46"/>
  <c r="N48"/>
  <c r="N47" s="1"/>
  <c r="N54"/>
  <c r="N53" s="1"/>
  <c r="N60"/>
  <c r="N57" s="1"/>
  <c r="N32" i="269"/>
  <c r="I47"/>
  <c r="I34" s="1"/>
  <c r="I53"/>
  <c r="I41" i="268"/>
  <c r="I34" s="1"/>
  <c r="I50"/>
  <c r="N51"/>
  <c r="N50" s="1"/>
  <c r="I57"/>
  <c r="N59"/>
  <c r="N57" s="1"/>
  <c r="I30" i="267"/>
  <c r="N31"/>
  <c r="I41"/>
  <c r="I34" s="1"/>
  <c r="I50"/>
  <c r="I57"/>
  <c r="I30" i="266"/>
  <c r="N31"/>
  <c r="I41"/>
  <c r="I34" s="1"/>
  <c r="I50"/>
  <c r="I57"/>
  <c r="I30" i="265"/>
  <c r="N31"/>
  <c r="N37"/>
  <c r="N34" s="1"/>
  <c r="I57"/>
  <c r="I30" i="264"/>
  <c r="N31"/>
  <c r="I41"/>
  <c r="I34" s="1"/>
  <c r="I50"/>
  <c r="N51"/>
  <c r="N50" s="1"/>
  <c r="I57"/>
  <c r="I30" i="263"/>
  <c r="N33"/>
  <c r="I47"/>
  <c r="I34" s="1"/>
  <c r="I53"/>
  <c r="I41" i="262"/>
  <c r="I34" s="1"/>
  <c r="N43"/>
  <c r="N41" s="1"/>
  <c r="N49"/>
  <c r="N47" s="1"/>
  <c r="I50"/>
  <c r="I57"/>
  <c r="I30" i="261"/>
  <c r="N31"/>
  <c r="I41"/>
  <c r="I34" s="1"/>
  <c r="N49"/>
  <c r="N47" s="1"/>
  <c r="N34" s="1"/>
  <c r="I50"/>
  <c r="N51"/>
  <c r="N50" s="1"/>
  <c r="I57"/>
  <c r="I30" i="161"/>
  <c r="N31"/>
  <c r="M50"/>
  <c r="M30" i="160"/>
  <c r="M29" s="1"/>
  <c r="M28" s="1"/>
  <c r="M27" s="1"/>
  <c r="M41" i="158"/>
  <c r="M34" s="1"/>
  <c r="M28" s="1"/>
  <c r="M27" s="1"/>
  <c r="M30" i="156"/>
  <c r="M29" s="1"/>
  <c r="N29" i="154"/>
  <c r="E28" i="152"/>
  <c r="E27" s="1"/>
  <c r="G28"/>
  <c r="G27" s="1"/>
  <c r="J28"/>
  <c r="J27" s="1"/>
  <c r="L28"/>
  <c r="L27" s="1"/>
  <c r="E28" i="149"/>
  <c r="E27" s="1"/>
  <c r="K28"/>
  <c r="K27" s="1"/>
  <c r="D28" i="148"/>
  <c r="D27" s="1"/>
  <c r="H28"/>
  <c r="H27" s="1"/>
  <c r="N29" i="147"/>
  <c r="N51" i="161"/>
  <c r="N50" s="1"/>
  <c r="N33" i="158"/>
  <c r="N29" s="1"/>
  <c r="N33" i="157"/>
  <c r="N29" s="1"/>
  <c r="N29" i="155"/>
  <c r="N38" i="154"/>
  <c r="N34" s="1"/>
  <c r="I50"/>
  <c r="I57"/>
  <c r="I30" i="153"/>
  <c r="N33"/>
  <c r="I47"/>
  <c r="I34" s="1"/>
  <c r="I53"/>
  <c r="N55"/>
  <c r="N53" s="1"/>
  <c r="I57"/>
  <c r="N61"/>
  <c r="N33" i="152"/>
  <c r="N29" s="1"/>
  <c r="N37"/>
  <c r="N45"/>
  <c r="N41" s="1"/>
  <c r="I47"/>
  <c r="I34" s="1"/>
  <c r="N49"/>
  <c r="N47" s="1"/>
  <c r="N51"/>
  <c r="N50" s="1"/>
  <c r="I53"/>
  <c r="I30" i="151"/>
  <c r="I41"/>
  <c r="I34" s="1"/>
  <c r="I50"/>
  <c r="I57"/>
  <c r="I41" i="150"/>
  <c r="I34" s="1"/>
  <c r="I50"/>
  <c r="I57"/>
  <c r="I34" i="149"/>
  <c r="N51"/>
  <c r="N50" s="1"/>
  <c r="I53"/>
  <c r="I30" i="148"/>
  <c r="N31"/>
  <c r="I41"/>
  <c r="I34" s="1"/>
  <c r="I50"/>
  <c r="I57"/>
  <c r="I50" i="147"/>
  <c r="M52"/>
  <c r="M50" s="1"/>
  <c r="N52"/>
  <c r="N50" s="1"/>
  <c r="F28" i="145"/>
  <c r="F27" s="1"/>
  <c r="D28"/>
  <c r="D27" s="1"/>
  <c r="N29"/>
  <c r="M47" i="144"/>
  <c r="M34" s="1"/>
  <c r="M41" i="142"/>
  <c r="M34" s="1"/>
  <c r="M28" s="1"/>
  <c r="M27" s="1"/>
  <c r="M41" i="141"/>
  <c r="M34" s="1"/>
  <c r="M47" i="139"/>
  <c r="M34" s="1"/>
  <c r="M57"/>
  <c r="N33" i="160"/>
  <c r="N29" s="1"/>
  <c r="N43" i="158"/>
  <c r="N41" s="1"/>
  <c r="N34" s="1"/>
  <c r="N33" i="156"/>
  <c r="N29" s="1"/>
  <c r="I47"/>
  <c r="I34" s="1"/>
  <c r="I53"/>
  <c r="N58"/>
  <c r="N57" s="1"/>
  <c r="N62"/>
  <c r="N36" i="155"/>
  <c r="N40"/>
  <c r="N42"/>
  <c r="N46"/>
  <c r="N48"/>
  <c r="N47" s="1"/>
  <c r="N54"/>
  <c r="N53" s="1"/>
  <c r="N60"/>
  <c r="N57" s="1"/>
  <c r="N48" i="147"/>
  <c r="N47" s="1"/>
  <c r="N34" s="1"/>
  <c r="I47"/>
  <c r="I34" s="1"/>
  <c r="N54"/>
  <c r="N53" s="1"/>
  <c r="I53"/>
  <c r="M57" i="141"/>
  <c r="M41" i="140"/>
  <c r="M47"/>
  <c r="M57"/>
  <c r="M54" i="146"/>
  <c r="M53" s="1"/>
  <c r="M28" s="1"/>
  <c r="M27" s="1"/>
  <c r="M51" i="144"/>
  <c r="M50" s="1"/>
  <c r="M51" i="141"/>
  <c r="M50" s="1"/>
  <c r="N49" i="140"/>
  <c r="N47" s="1"/>
  <c r="I53"/>
  <c r="N55"/>
  <c r="N53" s="1"/>
  <c r="I57"/>
  <c r="N61"/>
  <c r="N33" i="139"/>
  <c r="N29" s="1"/>
  <c r="N35"/>
  <c r="N39"/>
  <c r="I41"/>
  <c r="I34" s="1"/>
  <c r="N43"/>
  <c r="N41" s="1"/>
  <c r="N49"/>
  <c r="N47" s="1"/>
  <c r="N34" s="1"/>
  <c r="I53"/>
  <c r="N55"/>
  <c r="N53" s="1"/>
  <c r="I57"/>
  <c r="N61"/>
  <c r="N33" i="138"/>
  <c r="N29" s="1"/>
  <c r="N37"/>
  <c r="N34" s="1"/>
  <c r="I47"/>
  <c r="I34" s="1"/>
  <c r="I53"/>
  <c r="N54"/>
  <c r="N56"/>
  <c r="I57"/>
  <c r="M41" i="137"/>
  <c r="M34" s="1"/>
  <c r="M28" s="1"/>
  <c r="M27" s="1"/>
  <c r="N29" i="105"/>
  <c r="M50"/>
  <c r="M30" i="102"/>
  <c r="M29" s="1"/>
  <c r="I30" i="146"/>
  <c r="N36"/>
  <c r="N40"/>
  <c r="N44"/>
  <c r="N41" s="1"/>
  <c r="N48"/>
  <c r="N47" s="1"/>
  <c r="N56"/>
  <c r="N53" s="1"/>
  <c r="N60"/>
  <c r="N57" s="1"/>
  <c r="N38" i="145"/>
  <c r="I41"/>
  <c r="I34" s="1"/>
  <c r="N49"/>
  <c r="N47" s="1"/>
  <c r="N34" s="1"/>
  <c r="I50"/>
  <c r="N51"/>
  <c r="N50" s="1"/>
  <c r="I57"/>
  <c r="I30" i="144"/>
  <c r="N31"/>
  <c r="N39"/>
  <c r="I41"/>
  <c r="I34" s="1"/>
  <c r="N43"/>
  <c r="N41" s="1"/>
  <c r="N49"/>
  <c r="N47" s="1"/>
  <c r="I50"/>
  <c r="I57"/>
  <c r="I30" i="143"/>
  <c r="N31"/>
  <c r="I41"/>
  <c r="I34" s="1"/>
  <c r="N43"/>
  <c r="N41" s="1"/>
  <c r="N34" s="1"/>
  <c r="I53"/>
  <c r="I30" i="142"/>
  <c r="N31"/>
  <c r="N39"/>
  <c r="I41"/>
  <c r="I34" s="1"/>
  <c r="N45"/>
  <c r="N41" s="1"/>
  <c r="N55"/>
  <c r="N53" s="1"/>
  <c r="I57"/>
  <c r="N59"/>
  <c r="N57" s="1"/>
  <c r="N31" i="141"/>
  <c r="N35"/>
  <c r="N39"/>
  <c r="I41"/>
  <c r="I34" s="1"/>
  <c r="I28" s="1"/>
  <c r="N45"/>
  <c r="N41" s="1"/>
  <c r="N59"/>
  <c r="N57" s="1"/>
  <c r="N31" i="140"/>
  <c r="N37"/>
  <c r="N45"/>
  <c r="N41" s="1"/>
  <c r="N29" i="137"/>
  <c r="M50" i="101"/>
  <c r="M28" s="1"/>
  <c r="M27" s="1"/>
  <c r="M42" i="106"/>
  <c r="M41" s="1"/>
  <c r="M34" s="1"/>
  <c r="M28" s="1"/>
  <c r="M27" s="1"/>
  <c r="M42" i="105"/>
  <c r="M41" s="1"/>
  <c r="M48"/>
  <c r="M47" s="1"/>
  <c r="M34" s="1"/>
  <c r="M28" s="1"/>
  <c r="M27" s="1"/>
  <c r="N36" i="137"/>
  <c r="N40"/>
  <c r="I41"/>
  <c r="I34" s="1"/>
  <c r="I28" s="1"/>
  <c r="N42"/>
  <c r="N44"/>
  <c r="I30" i="106"/>
  <c r="N33"/>
  <c r="N36"/>
  <c r="N40"/>
  <c r="I41"/>
  <c r="I34" s="1"/>
  <c r="N44"/>
  <c r="N41" s="1"/>
  <c r="N52"/>
  <c r="N50" s="1"/>
  <c r="I53"/>
  <c r="N54"/>
  <c r="N53" s="1"/>
  <c r="N60"/>
  <c r="N57" s="1"/>
  <c r="N32" i="105"/>
  <c r="N38"/>
  <c r="N44"/>
  <c r="N41" s="1"/>
  <c r="N52"/>
  <c r="N50" s="1"/>
  <c r="N61"/>
  <c r="N33" i="104"/>
  <c r="N29" s="1"/>
  <c r="N37"/>
  <c r="N43"/>
  <c r="N41" s="1"/>
  <c r="N49"/>
  <c r="N47" s="1"/>
  <c r="N51"/>
  <c r="N50" s="1"/>
  <c r="I53"/>
  <c r="N55"/>
  <c r="N53" s="1"/>
  <c r="I57"/>
  <c r="N59"/>
  <c r="N57" s="1"/>
  <c r="N33" i="103"/>
  <c r="N29" s="1"/>
  <c r="N39"/>
  <c r="I41"/>
  <c r="I34" s="1"/>
  <c r="N43"/>
  <c r="I53"/>
  <c r="N33" i="102"/>
  <c r="N29" s="1"/>
  <c r="I47"/>
  <c r="I34" s="1"/>
  <c r="I53"/>
  <c r="I28" s="1"/>
  <c r="I30" i="101"/>
  <c r="N31"/>
  <c r="I41"/>
  <c r="I34" s="1"/>
  <c r="N49"/>
  <c r="N47" s="1"/>
  <c r="N34" s="1"/>
  <c r="I50"/>
  <c r="N51"/>
  <c r="N50" s="1"/>
  <c r="I57"/>
  <c r="G27" i="104" l="1"/>
  <c r="Q16" i="124"/>
  <c r="L22" i="68"/>
  <c r="Q46" i="124"/>
  <c r="H24" i="94"/>
  <c r="N28" i="105"/>
  <c r="N27" s="1"/>
  <c r="I27"/>
  <c r="I28" i="103"/>
  <c r="N34" i="105"/>
  <c r="N34" i="106"/>
  <c r="N34" i="141"/>
  <c r="N34" i="142"/>
  <c r="I28" i="145"/>
  <c r="M28" i="102"/>
  <c r="M27" s="1"/>
  <c r="I28" i="138"/>
  <c r="I28" i="139"/>
  <c r="N34" i="140"/>
  <c r="I28" i="147"/>
  <c r="N41" i="155"/>
  <c r="N34" s="1"/>
  <c r="I28" i="156"/>
  <c r="M28" i="139"/>
  <c r="M27" s="1"/>
  <c r="I28" i="149"/>
  <c r="I28" i="150"/>
  <c r="I28" i="152"/>
  <c r="I28" i="154"/>
  <c r="M28" i="156"/>
  <c r="M27" s="1"/>
  <c r="M28" i="161"/>
  <c r="M27" s="1"/>
  <c r="I28" i="262"/>
  <c r="I28" i="268"/>
  <c r="I28" i="271"/>
  <c r="N34" i="274"/>
  <c r="N34" i="114"/>
  <c r="M28" i="274"/>
  <c r="M27" s="1"/>
  <c r="N41" i="212"/>
  <c r="N34" i="217"/>
  <c r="N34" i="221"/>
  <c r="N53" i="276"/>
  <c r="M28" i="215"/>
  <c r="M27" s="1"/>
  <c r="M28" i="277"/>
  <c r="M27" s="1"/>
  <c r="N34" i="281"/>
  <c r="N34" i="283"/>
  <c r="N34" i="285"/>
  <c r="N34" i="290"/>
  <c r="N41" i="279"/>
  <c r="N34"/>
  <c r="K58" i="256"/>
  <c r="M28" i="284"/>
  <c r="M27" s="1"/>
  <c r="M28" i="153"/>
  <c r="M27" s="1"/>
  <c r="M28" i="271"/>
  <c r="M27" s="1"/>
  <c r="K59" i="82"/>
  <c r="K59" i="84"/>
  <c r="K58"/>
  <c r="K59" i="86"/>
  <c r="K59" i="88"/>
  <c r="K58"/>
  <c r="K59" i="90"/>
  <c r="K59" i="91"/>
  <c r="K59" i="203"/>
  <c r="K58"/>
  <c r="K59" i="205"/>
  <c r="K58"/>
  <c r="K59" i="250"/>
  <c r="K58"/>
  <c r="M28" i="290"/>
  <c r="M27" s="1"/>
  <c r="M28" i="272"/>
  <c r="M27" s="1"/>
  <c r="M28" i="267"/>
  <c r="M27" s="1"/>
  <c r="M34" i="265"/>
  <c r="M28" s="1"/>
  <c r="M27" s="1"/>
  <c r="M28" i="159"/>
  <c r="M27" s="1"/>
  <c r="M28" i="155"/>
  <c r="M27" s="1"/>
  <c r="G22" i="90"/>
  <c r="K22" s="1"/>
  <c r="I23" i="94"/>
  <c r="I27" i="102"/>
  <c r="N28"/>
  <c r="N27" s="1"/>
  <c r="N28" i="141"/>
  <c r="N27" s="1"/>
  <c r="I27"/>
  <c r="N28" i="147"/>
  <c r="N27" s="1"/>
  <c r="I27"/>
  <c r="N28" i="149"/>
  <c r="N27" s="1"/>
  <c r="I27"/>
  <c r="I27" i="268"/>
  <c r="N28"/>
  <c r="N27" s="1"/>
  <c r="N28" i="271"/>
  <c r="N27" s="1"/>
  <c r="I27"/>
  <c r="M28" i="147"/>
  <c r="M27" s="1"/>
  <c r="I27" i="103"/>
  <c r="N28"/>
  <c r="N27" s="1"/>
  <c r="N34" i="104"/>
  <c r="N28" i="145"/>
  <c r="N27" s="1"/>
  <c r="I27"/>
  <c r="N28" i="138"/>
  <c r="N27" s="1"/>
  <c r="I27"/>
  <c r="N28" i="150"/>
  <c r="N27" s="1"/>
  <c r="I27"/>
  <c r="N28" i="154"/>
  <c r="N27" s="1"/>
  <c r="I27"/>
  <c r="I27" i="262"/>
  <c r="N28"/>
  <c r="N27" s="1"/>
  <c r="N34" i="212"/>
  <c r="I29" i="101"/>
  <c r="I28" s="1"/>
  <c r="N30"/>
  <c r="N29" s="1"/>
  <c r="I29" i="106"/>
  <c r="I28" s="1"/>
  <c r="N30"/>
  <c r="N29" s="1"/>
  <c r="N41" i="137"/>
  <c r="N34" s="1"/>
  <c r="I29" i="143"/>
  <c r="I28" s="1"/>
  <c r="N30"/>
  <c r="N29" s="1"/>
  <c r="I29" i="144"/>
  <c r="I28" s="1"/>
  <c r="N30"/>
  <c r="N29" s="1"/>
  <c r="N53" i="138"/>
  <c r="I28" i="140"/>
  <c r="M34"/>
  <c r="M28" s="1"/>
  <c r="M27" s="1"/>
  <c r="M28" i="141"/>
  <c r="M27" s="1"/>
  <c r="M28" i="144"/>
  <c r="M27" s="1"/>
  <c r="N34" i="152"/>
  <c r="I29" i="261"/>
  <c r="I28" s="1"/>
  <c r="N30"/>
  <c r="N29" s="1"/>
  <c r="I29" i="266"/>
  <c r="I28" s="1"/>
  <c r="N30"/>
  <c r="N29" s="1"/>
  <c r="I28" i="269"/>
  <c r="N41" i="270"/>
  <c r="N34" s="1"/>
  <c r="I29" i="272"/>
  <c r="I28" s="1"/>
  <c r="N30"/>
  <c r="N29" s="1"/>
  <c r="I29" i="273"/>
  <c r="I28" s="1"/>
  <c r="N30"/>
  <c r="N29" s="1"/>
  <c r="N34" i="111"/>
  <c r="N34" i="115"/>
  <c r="N34" i="207"/>
  <c r="N34" i="208"/>
  <c r="N34" i="209"/>
  <c r="M29" i="210"/>
  <c r="M28" s="1"/>
  <c r="M27" s="1"/>
  <c r="M29" i="212"/>
  <c r="M28" s="1"/>
  <c r="M27" s="1"/>
  <c r="N34" i="213"/>
  <c r="M29"/>
  <c r="M28" s="1"/>
  <c r="M27" s="1"/>
  <c r="N34" i="214"/>
  <c r="N34" i="276"/>
  <c r="N34" i="278"/>
  <c r="N34" i="112"/>
  <c r="N34" i="116"/>
  <c r="M34" i="214"/>
  <c r="M28" s="1"/>
  <c r="M27" s="1"/>
  <c r="N34" i="216"/>
  <c r="N41" i="220"/>
  <c r="N34" s="1"/>
  <c r="I29" i="284"/>
  <c r="I28" s="1"/>
  <c r="N30"/>
  <c r="N29" s="1"/>
  <c r="N34" i="286"/>
  <c r="N41" i="288"/>
  <c r="N34" s="1"/>
  <c r="N57" i="280"/>
  <c r="N41"/>
  <c r="M34" i="283"/>
  <c r="M28" s="1"/>
  <c r="M27" s="1"/>
  <c r="M28" i="282"/>
  <c r="M27" s="1"/>
  <c r="K59" i="83"/>
  <c r="F58"/>
  <c r="K58" s="1"/>
  <c r="K59" i="85"/>
  <c r="F58"/>
  <c r="K58" s="1"/>
  <c r="K59" i="202"/>
  <c r="F58"/>
  <c r="K59" i="204"/>
  <c r="F58"/>
  <c r="K59" i="206"/>
  <c r="F58"/>
  <c r="K59" i="251"/>
  <c r="F58"/>
  <c r="K59" i="253"/>
  <c r="F58"/>
  <c r="K59" i="255"/>
  <c r="F58"/>
  <c r="K59" i="257"/>
  <c r="F58"/>
  <c r="K59" i="259"/>
  <c r="F58"/>
  <c r="K59" i="293"/>
  <c r="F58"/>
  <c r="K58" i="294"/>
  <c r="K59" i="297"/>
  <c r="F58"/>
  <c r="K59" i="299"/>
  <c r="F58"/>
  <c r="K59" i="301"/>
  <c r="F58"/>
  <c r="H22" i="96"/>
  <c r="R22" s="1"/>
  <c r="R60"/>
  <c r="M28" i="281"/>
  <c r="M27" s="1"/>
  <c r="K59" i="252"/>
  <c r="K58" i="254"/>
  <c r="K59" i="256"/>
  <c r="K59" i="292"/>
  <c r="K58" i="298"/>
  <c r="K59" i="300"/>
  <c r="F22" i="258"/>
  <c r="N28" i="283"/>
  <c r="N27" s="1"/>
  <c r="I27"/>
  <c r="N28" i="217"/>
  <c r="N27" s="1"/>
  <c r="I27"/>
  <c r="I27" i="112"/>
  <c r="N28"/>
  <c r="N27" s="1"/>
  <c r="I27" i="270"/>
  <c r="N28"/>
  <c r="N27" s="1"/>
  <c r="N41" i="103"/>
  <c r="N34" s="1"/>
  <c r="G22" i="256"/>
  <c r="G22" i="252"/>
  <c r="H36" i="124"/>
  <c r="H28"/>
  <c r="Q22" i="96"/>
  <c r="F22" i="84"/>
  <c r="K22" s="1"/>
  <c r="F22" i="254"/>
  <c r="F22" i="294"/>
  <c r="K22" s="1"/>
  <c r="O22" i="96"/>
  <c r="I27" i="212"/>
  <c r="N28"/>
  <c r="N27" s="1"/>
  <c r="I27" i="286"/>
  <c r="N28"/>
  <c r="N27" s="1"/>
  <c r="N28" i="116"/>
  <c r="N27" s="1"/>
  <c r="I27"/>
  <c r="N28" i="115"/>
  <c r="N27" s="1"/>
  <c r="I27"/>
  <c r="N27" i="113"/>
  <c r="I28" i="104"/>
  <c r="N28" i="137"/>
  <c r="N27" s="1"/>
  <c r="I27"/>
  <c r="I29" i="142"/>
  <c r="I28" s="1"/>
  <c r="N30"/>
  <c r="N29" s="1"/>
  <c r="N34" i="144"/>
  <c r="N34" i="146"/>
  <c r="I29"/>
  <c r="I28" s="1"/>
  <c r="N30"/>
  <c r="N29" s="1"/>
  <c r="I27" i="139"/>
  <c r="N28"/>
  <c r="N27" s="1"/>
  <c r="N28" i="156"/>
  <c r="N27" s="1"/>
  <c r="I27"/>
  <c r="N30" i="148"/>
  <c r="N29" s="1"/>
  <c r="I29"/>
  <c r="I28" s="1"/>
  <c r="N30" i="151"/>
  <c r="N29" s="1"/>
  <c r="I29"/>
  <c r="I28" s="1"/>
  <c r="I27" i="152"/>
  <c r="N28"/>
  <c r="N27" s="1"/>
  <c r="N30" i="153"/>
  <c r="N29" s="1"/>
  <c r="I29"/>
  <c r="I28" s="1"/>
  <c r="I29" i="161"/>
  <c r="I28" s="1"/>
  <c r="N30"/>
  <c r="N29" s="1"/>
  <c r="N34" i="262"/>
  <c r="I29" i="263"/>
  <c r="I28" s="1"/>
  <c r="N30"/>
  <c r="N29" s="1"/>
  <c r="I29" i="264"/>
  <c r="I28" s="1"/>
  <c r="N30"/>
  <c r="N29" s="1"/>
  <c r="I29" i="265"/>
  <c r="I28" s="1"/>
  <c r="N30"/>
  <c r="N29" s="1"/>
  <c r="I29" i="267"/>
  <c r="I28" s="1"/>
  <c r="N30"/>
  <c r="N29" s="1"/>
  <c r="I29" i="274"/>
  <c r="I28" s="1"/>
  <c r="N30"/>
  <c r="N29" s="1"/>
  <c r="I29" i="275"/>
  <c r="I28" s="1"/>
  <c r="N30"/>
  <c r="N29" s="1"/>
  <c r="N34" i="113"/>
  <c r="N34" i="218"/>
  <c r="M28" i="262"/>
  <c r="M27" s="1"/>
  <c r="N34" i="280"/>
  <c r="N34" i="282"/>
  <c r="N30"/>
  <c r="I29"/>
  <c r="N28" i="289"/>
  <c r="N27" s="1"/>
  <c r="I27"/>
  <c r="N34" i="210"/>
  <c r="K59" i="81"/>
  <c r="F58"/>
  <c r="K58" s="1"/>
  <c r="K59" i="87"/>
  <c r="F58"/>
  <c r="K58" s="1"/>
  <c r="K59" i="89"/>
  <c r="F58"/>
  <c r="K58" s="1"/>
  <c r="K59" i="295"/>
  <c r="F58"/>
  <c r="K59" i="254"/>
  <c r="K59" i="258"/>
  <c r="K59" i="294"/>
  <c r="K59" i="296"/>
  <c r="K59" i="298"/>
  <c r="F22" i="83"/>
  <c r="K22" s="1"/>
  <c r="K24"/>
  <c r="F22" i="86"/>
  <c r="K22" s="1"/>
  <c r="F22" i="88"/>
  <c r="K22" s="1"/>
  <c r="F22" i="203"/>
  <c r="F22" i="205"/>
  <c r="F22" i="250"/>
  <c r="F22" i="292"/>
  <c r="F22" i="296"/>
  <c r="K22" s="1"/>
  <c r="F22" i="298"/>
  <c r="K22" s="1"/>
  <c r="P13" i="124"/>
  <c r="M28" i="285"/>
  <c r="M27" s="1"/>
  <c r="I27" i="279"/>
  <c r="N28"/>
  <c r="N27" s="1"/>
  <c r="N28" i="209"/>
  <c r="N27" s="1"/>
  <c r="I27"/>
  <c r="N28" i="208"/>
  <c r="N27" s="1"/>
  <c r="I27"/>
  <c r="N28" i="155"/>
  <c r="N27" s="1"/>
  <c r="I27"/>
  <c r="I22" i="258"/>
  <c r="K24"/>
  <c r="I22" i="254"/>
  <c r="K24"/>
  <c r="I22" i="250"/>
  <c r="K24"/>
  <c r="I22" i="203"/>
  <c r="K24"/>
  <c r="N27" i="281"/>
  <c r="F22" i="81"/>
  <c r="K22" s="1"/>
  <c r="K24"/>
  <c r="F22" i="82"/>
  <c r="K22" s="1"/>
  <c r="F22" i="85"/>
  <c r="K22" s="1"/>
  <c r="K24"/>
  <c r="F22" i="87"/>
  <c r="K22" s="1"/>
  <c r="K24"/>
  <c r="F22" i="89"/>
  <c r="K22" s="1"/>
  <c r="K24"/>
  <c r="F22" i="91"/>
  <c r="F22" i="252"/>
  <c r="F22" i="256"/>
  <c r="F22" i="300"/>
  <c r="F23" i="39"/>
  <c r="J23" s="1"/>
  <c r="J24"/>
  <c r="J24" i="163"/>
  <c r="F23"/>
  <c r="J23" s="1"/>
  <c r="F23" i="165"/>
  <c r="J23" s="1"/>
  <c r="J24"/>
  <c r="J24" i="167"/>
  <c r="F23"/>
  <c r="J23" s="1"/>
  <c r="F23" i="169"/>
  <c r="J23" s="1"/>
  <c r="J24"/>
  <c r="J24" i="171"/>
  <c r="F23"/>
  <c r="J23" s="1"/>
  <c r="F23" i="173"/>
  <c r="J23" s="1"/>
  <c r="J24"/>
  <c r="J24" i="175"/>
  <c r="F23"/>
  <c r="J23" s="1"/>
  <c r="F23" i="177"/>
  <c r="J23" s="1"/>
  <c r="J24"/>
  <c r="J24" i="235"/>
  <c r="F23"/>
  <c r="J23" s="1"/>
  <c r="F23" i="237"/>
  <c r="J23" s="1"/>
  <c r="J24"/>
  <c r="J24" i="239"/>
  <c r="F23"/>
  <c r="J23" s="1"/>
  <c r="F23" i="241"/>
  <c r="J23" s="1"/>
  <c r="J24"/>
  <c r="J24" i="243"/>
  <c r="F23"/>
  <c r="J23" s="1"/>
  <c r="F23" i="245"/>
  <c r="J23" s="1"/>
  <c r="J24"/>
  <c r="J24" i="247"/>
  <c r="F23"/>
  <c r="J23" s="1"/>
  <c r="I27" i="211"/>
  <c r="N28"/>
  <c r="N27" s="1"/>
  <c r="N28" i="221"/>
  <c r="N27" s="1"/>
  <c r="I27"/>
  <c r="N28" i="114"/>
  <c r="N27" s="1"/>
  <c r="I27"/>
  <c r="I22" i="300"/>
  <c r="K24"/>
  <c r="I22" i="292"/>
  <c r="K24"/>
  <c r="I22" i="256"/>
  <c r="K24"/>
  <c r="I22" i="252"/>
  <c r="K24"/>
  <c r="I22" i="205"/>
  <c r="K24"/>
  <c r="I22" i="91"/>
  <c r="K24"/>
  <c r="H23" i="94" l="1"/>
  <c r="J20" s="1"/>
  <c r="P7" i="124"/>
  <c r="K22" i="256"/>
  <c r="K22" i="91"/>
  <c r="Q10" i="124"/>
  <c r="K22" i="250"/>
  <c r="K22" i="203"/>
  <c r="I28" i="282"/>
  <c r="N28" i="275"/>
  <c r="N27" s="1"/>
  <c r="I27"/>
  <c r="N28" i="274"/>
  <c r="N27" s="1"/>
  <c r="I27"/>
  <c r="N28" i="267"/>
  <c r="N27" s="1"/>
  <c r="I27"/>
  <c r="N28" i="265"/>
  <c r="N27" s="1"/>
  <c r="I27"/>
  <c r="N28" i="264"/>
  <c r="N27" s="1"/>
  <c r="I27"/>
  <c r="N28" i="263"/>
  <c r="N27" s="1"/>
  <c r="I27"/>
  <c r="I27" i="153"/>
  <c r="N28"/>
  <c r="N27" s="1"/>
  <c r="N28" i="151"/>
  <c r="N27" s="1"/>
  <c r="I27"/>
  <c r="N28" i="148"/>
  <c r="N27" s="1"/>
  <c r="I27"/>
  <c r="N28" i="104"/>
  <c r="N27" s="1"/>
  <c r="I27"/>
  <c r="K22" i="254"/>
  <c r="K22" i="258"/>
  <c r="K58" i="293"/>
  <c r="F22"/>
  <c r="K22" s="1"/>
  <c r="K58" i="259"/>
  <c r="F22"/>
  <c r="K22" s="1"/>
  <c r="K58" i="257"/>
  <c r="F22"/>
  <c r="K22" s="1"/>
  <c r="K58" i="255"/>
  <c r="F22"/>
  <c r="K22" s="1"/>
  <c r="K58" i="253"/>
  <c r="F22"/>
  <c r="K22" s="1"/>
  <c r="K58" i="251"/>
  <c r="F22"/>
  <c r="K22" s="1"/>
  <c r="K58" i="206"/>
  <c r="F22"/>
  <c r="K22" s="1"/>
  <c r="K58" i="204"/>
  <c r="F22"/>
  <c r="K22" s="1"/>
  <c r="K58" i="202"/>
  <c r="F22"/>
  <c r="K22" s="1"/>
  <c r="I27" i="284"/>
  <c r="N28"/>
  <c r="N27" s="1"/>
  <c r="N28" i="273"/>
  <c r="N27" s="1"/>
  <c r="I27"/>
  <c r="N28" i="272"/>
  <c r="N27" s="1"/>
  <c r="I27"/>
  <c r="I27" i="140"/>
  <c r="N28"/>
  <c r="N27" s="1"/>
  <c r="N28" i="106"/>
  <c r="N27" s="1"/>
  <c r="I27"/>
  <c r="N28" i="101"/>
  <c r="N27" s="1"/>
  <c r="I27"/>
  <c r="K22" i="300"/>
  <c r="K22" i="252"/>
  <c r="K22" i="292"/>
  <c r="K22" i="205"/>
  <c r="K58" i="295"/>
  <c r="F22"/>
  <c r="K22" s="1"/>
  <c r="N29" i="282"/>
  <c r="N28" i="161"/>
  <c r="N27" s="1"/>
  <c r="I27"/>
  <c r="I27" i="146"/>
  <c r="N28"/>
  <c r="N27" s="1"/>
  <c r="N28" i="142"/>
  <c r="N27" s="1"/>
  <c r="I27"/>
  <c r="G9" i="124"/>
  <c r="K58" i="301"/>
  <c r="F22"/>
  <c r="K22" s="1"/>
  <c r="K58" i="299"/>
  <c r="F22"/>
  <c r="K22" s="1"/>
  <c r="K58" i="297"/>
  <c r="F22"/>
  <c r="K22" s="1"/>
  <c r="N28" i="269"/>
  <c r="N27" s="1"/>
  <c r="I27"/>
  <c r="N28" i="266"/>
  <c r="N27" s="1"/>
  <c r="I27"/>
  <c r="N28" i="261"/>
  <c r="N27" s="1"/>
  <c r="I27"/>
  <c r="N28" i="144"/>
  <c r="N27" s="1"/>
  <c r="I27"/>
  <c r="N28" i="143"/>
  <c r="N27" s="1"/>
  <c r="I27"/>
  <c r="H4" i="124" l="1"/>
  <c r="N28" i="282"/>
  <c r="I27"/>
  <c r="Q4" i="124"/>
  <c r="N27" i="282" l="1"/>
</calcChain>
</file>

<file path=xl/sharedStrings.xml><?xml version="1.0" encoding="utf-8"?>
<sst xmlns="http://schemas.openxmlformats.org/spreadsheetml/2006/main" count="40917" uniqueCount="4821">
  <si>
    <t>100105</t>
  </si>
  <si>
    <t>100201</t>
  </si>
  <si>
    <t>100202</t>
  </si>
  <si>
    <t>100203</t>
  </si>
  <si>
    <t>100205</t>
  </si>
  <si>
    <t>100206</t>
  </si>
  <si>
    <t>100207</t>
  </si>
  <si>
    <t>100208</t>
  </si>
  <si>
    <t>100209</t>
  </si>
  <si>
    <t>100301</t>
  </si>
  <si>
    <t>100302</t>
  </si>
  <si>
    <t>100303</t>
  </si>
  <si>
    <t>100400</t>
  </si>
  <si>
    <t>100601</t>
  </si>
  <si>
    <t>110000</t>
  </si>
  <si>
    <t>110101</t>
  </si>
  <si>
    <t>110102</t>
  </si>
  <si>
    <t>110103</t>
  </si>
  <si>
    <t>110104</t>
  </si>
  <si>
    <t>110105</t>
  </si>
  <si>
    <t>110201</t>
  </si>
  <si>
    <t>110202</t>
  </si>
  <si>
    <t>110203</t>
  </si>
  <si>
    <t>110204</t>
  </si>
  <si>
    <t>110205</t>
  </si>
  <si>
    <t>110300</t>
  </si>
  <si>
    <t>110502</t>
  </si>
  <si>
    <t>120000</t>
  </si>
  <si>
    <t>120100</t>
  </si>
  <si>
    <t>120201</t>
  </si>
  <si>
    <t>120300</t>
  </si>
  <si>
    <t>120400</t>
  </si>
  <si>
    <t>130000</t>
  </si>
  <si>
    <t>130102</t>
  </si>
  <si>
    <t>130104</t>
  </si>
  <si>
    <t>130105</t>
  </si>
  <si>
    <t>130106</t>
  </si>
  <si>
    <t>130107</t>
  </si>
  <si>
    <t>130110</t>
  </si>
  <si>
    <t>130112</t>
  </si>
  <si>
    <t>130113</t>
  </si>
  <si>
    <t>130201</t>
  </si>
  <si>
    <t>130202</t>
  </si>
  <si>
    <t>130203</t>
  </si>
  <si>
    <t>130204</t>
  </si>
  <si>
    <t>130205</t>
  </si>
  <si>
    <t>150000</t>
  </si>
  <si>
    <t>150101</t>
  </si>
  <si>
    <t>150104</t>
  </si>
  <si>
    <t>150107</t>
  </si>
  <si>
    <t>150109</t>
  </si>
  <si>
    <t>150110</t>
  </si>
  <si>
    <t>150111</t>
  </si>
  <si>
    <t>150112</t>
  </si>
  <si>
    <t>150114</t>
  </si>
  <si>
    <t>150115</t>
  </si>
  <si>
    <t>150118</t>
  </si>
  <si>
    <t>150119</t>
  </si>
  <si>
    <t>150120</t>
  </si>
  <si>
    <t>150121</t>
  </si>
  <si>
    <t>150122</t>
  </si>
  <si>
    <t>150201</t>
  </si>
  <si>
    <t>150202</t>
  </si>
  <si>
    <t>150203</t>
  </si>
  <si>
    <t>160000</t>
  </si>
  <si>
    <t>160101</t>
  </si>
  <si>
    <t>160600</t>
  </si>
  <si>
    <t>160903</t>
  </si>
  <si>
    <t>170000</t>
  </si>
  <si>
    <t>170101</t>
  </si>
  <si>
    <t>170102</t>
  </si>
  <si>
    <t>170103</t>
  </si>
  <si>
    <t>170202</t>
  </si>
  <si>
    <t>170203</t>
  </si>
  <si>
    <t>170302</t>
  </si>
  <si>
    <t>170303</t>
  </si>
  <si>
    <t>170601</t>
  </si>
  <si>
    <t>170602</t>
  </si>
  <si>
    <t>170603</t>
  </si>
  <si>
    <t>170703</t>
  </si>
  <si>
    <t>170800</t>
  </si>
  <si>
    <t>170901</t>
  </si>
  <si>
    <t>171000</t>
  </si>
  <si>
    <t>180000</t>
  </si>
  <si>
    <t>180107</t>
  </si>
  <si>
    <t>180109</t>
  </si>
  <si>
    <t>180401</t>
  </si>
  <si>
    <t>180404</t>
  </si>
  <si>
    <t>180405</t>
  </si>
  <si>
    <t>180409</t>
  </si>
  <si>
    <t>180410</t>
  </si>
  <si>
    <t>200000</t>
  </si>
  <si>
    <t>200100</t>
  </si>
  <si>
    <t>200200</t>
  </si>
  <si>
    <t>200300</t>
  </si>
  <si>
    <t>200400</t>
  </si>
  <si>
    <t>200600</t>
  </si>
  <si>
    <t>200700</t>
  </si>
  <si>
    <t>210000</t>
  </si>
  <si>
    <t>210105</t>
  </si>
  <si>
    <t>210110</t>
  </si>
  <si>
    <t>210120</t>
  </si>
  <si>
    <t>230000</t>
  </si>
  <si>
    <t>240000</t>
  </si>
  <si>
    <t>240601</t>
  </si>
  <si>
    <t>240602</t>
  </si>
  <si>
    <t>240603</t>
  </si>
  <si>
    <t>240604</t>
  </si>
  <si>
    <t>240605</t>
  </si>
  <si>
    <t>240800</t>
  </si>
  <si>
    <t>240900</t>
  </si>
  <si>
    <t>250000</t>
  </si>
  <si>
    <t>250102</t>
  </si>
  <si>
    <t>250203</t>
  </si>
  <si>
    <t>250205</t>
  </si>
  <si>
    <t>250207</t>
  </si>
  <si>
    <t>250301</t>
  </si>
  <si>
    <t>250302</t>
  </si>
  <si>
    <t>250303</t>
  </si>
  <si>
    <t>250304</t>
  </si>
  <si>
    <t>250305</t>
  </si>
  <si>
    <t>250307</t>
  </si>
  <si>
    <t>250308</t>
  </si>
  <si>
    <t>250309</t>
  </si>
  <si>
    <t>250311</t>
  </si>
  <si>
    <t>250313</t>
  </si>
  <si>
    <t>250315</t>
  </si>
  <si>
    <t>250320</t>
  </si>
  <si>
    <t>250321</t>
  </si>
  <si>
    <t>250322</t>
  </si>
  <si>
    <t>250323</t>
  </si>
  <si>
    <t>250324</t>
  </si>
  <si>
    <t>250326</t>
  </si>
  <si>
    <t>250328</t>
  </si>
  <si>
    <t>250329</t>
  </si>
  <si>
    <t>250330</t>
  </si>
  <si>
    <t>250332</t>
  </si>
  <si>
    <t>250335</t>
  </si>
  <si>
    <t>250338</t>
  </si>
  <si>
    <t>250344</t>
  </si>
  <si>
    <t>250346</t>
  </si>
  <si>
    <t>250357</t>
  </si>
  <si>
    <t>250358</t>
  </si>
  <si>
    <t>250359</t>
  </si>
  <si>
    <t>250361</t>
  </si>
  <si>
    <t>250369</t>
  </si>
  <si>
    <t>250376</t>
  </si>
  <si>
    <t>250380</t>
  </si>
  <si>
    <t>250382</t>
  </si>
  <si>
    <t>250383</t>
  </si>
  <si>
    <t>250384</t>
  </si>
  <si>
    <t>250388</t>
  </si>
  <si>
    <t>250389</t>
  </si>
  <si>
    <t>2011 року</t>
  </si>
  <si>
    <t>про надходження і використання коштів, отриманих за іншими джерелами власних надходжень</t>
  </si>
  <si>
    <r>
      <t>Капітальні трансферти підпри</t>
    </r>
    <r>
      <rPr>
        <i/>
        <sz val="8"/>
        <color indexed="8"/>
        <rFont val="Times New Roman"/>
        <family val="1"/>
        <charset val="204"/>
      </rPr>
      <t>ємствам (установам, організаціям)</t>
    </r>
  </si>
  <si>
    <t>Внутрішнє кредитування</t>
  </si>
  <si>
    <r>
      <t xml:space="preserve">  </t>
    </r>
    <r>
      <rPr>
        <sz val="8"/>
        <color indexed="8"/>
        <rFont val="Times New Roman"/>
        <family val="1"/>
        <charset val="204"/>
      </rPr>
      <t>Надання інших внутрішніх кредитів</t>
    </r>
  </si>
  <si>
    <t>Повернення внутрішніх кредитів</t>
  </si>
  <si>
    <t xml:space="preserve">   Повернення кредитів органами державного управління інших  рівнів</t>
  </si>
  <si>
    <t xml:space="preserve">    Повернення кредитів підприємствами, установами, організаціями</t>
  </si>
  <si>
    <t xml:space="preserve">   Повернення інших внутрішніх кредитів</t>
  </si>
  <si>
    <t>X</t>
  </si>
  <si>
    <t>250</t>
  </si>
  <si>
    <r>
      <t xml:space="preserve">  </t>
    </r>
    <r>
      <rPr>
        <sz val="8"/>
        <color indexed="8"/>
        <rFont val="Times New Roman"/>
        <family val="1"/>
        <charset val="204"/>
      </rPr>
      <t>Реконструкція житлового фонду</t>
    </r>
  </si>
  <si>
    <r>
      <t xml:space="preserve">  </t>
    </r>
    <r>
      <rPr>
        <sz val="8"/>
        <color indexed="8"/>
        <rFont val="Times New Roman"/>
        <family val="1"/>
        <charset val="204"/>
      </rPr>
      <t>Реконструкція інших об’єктів</t>
    </r>
  </si>
  <si>
    <r>
      <t xml:space="preserve">  </t>
    </r>
    <r>
      <rPr>
        <sz val="8"/>
        <color indexed="8"/>
        <rFont val="Times New Roman"/>
        <family val="1"/>
        <charset val="204"/>
      </rPr>
      <t>Реставрація пам’яток культури, історії, архітектури</t>
    </r>
  </si>
  <si>
    <r>
      <t xml:space="preserve">  </t>
    </r>
    <r>
      <rPr>
        <i/>
        <sz val="8"/>
        <color indexed="8"/>
        <rFont val="Times New Roman"/>
        <family val="1"/>
        <charset val="204"/>
      </rPr>
      <t>Оплата послуг (крім комунальних)</t>
    </r>
  </si>
  <si>
    <r>
      <t xml:space="preserve">  </t>
    </r>
    <r>
      <rPr>
        <sz val="8"/>
        <color indexed="8"/>
        <rFont val="Times New Roman"/>
        <family val="1"/>
        <charset val="204"/>
      </rPr>
      <t>Надання інших внутрішніх кредитів</t>
    </r>
  </si>
  <si>
    <t>Отримано залишок</t>
  </si>
  <si>
    <t>070808</t>
  </si>
  <si>
    <t>(форма    №  7д.1,     №7м.1)</t>
  </si>
  <si>
    <t>(форма    №  7м.1,    №7д.1)</t>
  </si>
  <si>
    <t xml:space="preserve">  Предмети, матеріали, обладнання та інвентар, у тому числі м'який інвентар та обмундирування</t>
  </si>
  <si>
    <t xml:space="preserve">  Оплата послуг (крім комунальних)</t>
  </si>
  <si>
    <t xml:space="preserve">  Інші видатки</t>
  </si>
  <si>
    <t>Придбання товарів і послуг</t>
  </si>
  <si>
    <t>Зовнішнє кредитування</t>
  </si>
  <si>
    <t>Повернення зовнішніх кредитів</t>
  </si>
  <si>
    <t>Капітальні  видатки</t>
  </si>
  <si>
    <t>Придбання основного капіталу</t>
  </si>
  <si>
    <t xml:space="preserve">  Капітальний ремонт інших об’єктів </t>
  </si>
  <si>
    <t xml:space="preserve">Реконструкція  та  реставрація </t>
  </si>
  <si>
    <t>250402</t>
  </si>
  <si>
    <t>250403</t>
  </si>
  <si>
    <t>250404</t>
  </si>
  <si>
    <t>250901</t>
  </si>
  <si>
    <t>250902</t>
  </si>
  <si>
    <t>250903</t>
  </si>
  <si>
    <t>250904</t>
  </si>
  <si>
    <t>250905</t>
  </si>
  <si>
    <t>250907</t>
  </si>
  <si>
    <t>250908</t>
  </si>
  <si>
    <t>250909</t>
  </si>
  <si>
    <t>250910</t>
  </si>
  <si>
    <t>250911</t>
  </si>
  <si>
    <t>250912</t>
  </si>
  <si>
    <t>250913</t>
  </si>
  <si>
    <t>250914</t>
  </si>
  <si>
    <t>250915</t>
  </si>
  <si>
    <t>Код</t>
  </si>
  <si>
    <t>Територія</t>
  </si>
  <si>
    <t>за КОАТУУ</t>
  </si>
  <si>
    <r>
      <t>Код та назва відомчої класифікації видатків та кредитування державного бюджету</t>
    </r>
    <r>
      <rPr>
        <b/>
        <sz val="8"/>
        <color indexed="8"/>
        <rFont val="Times New Roman"/>
        <family val="1"/>
        <charset val="204"/>
      </rPr>
      <t xml:space="preserve"> </t>
    </r>
  </si>
  <si>
    <t>за КОДУ</t>
  </si>
  <si>
    <t>Код та назва програмної класифікації видатків та кредитування державного бюджету</t>
  </si>
  <si>
    <r>
      <t xml:space="preserve">Код та назва тимчасової класифікації видатків </t>
    </r>
    <r>
      <rPr>
        <b/>
        <sz val="8"/>
        <color indexed="8"/>
        <rFont val="Times New Roman"/>
        <family val="1"/>
        <charset val="204"/>
      </rPr>
      <t>та кредитування</t>
    </r>
    <r>
      <rPr>
        <b/>
        <sz val="8"/>
        <color indexed="8"/>
        <rFont val="Times New Roman"/>
        <family val="1"/>
        <charset val="204"/>
      </rPr>
      <t xml:space="preserve"> місцевих бюджетів</t>
    </r>
  </si>
  <si>
    <t>Одиниця виміру: грн. коп.</t>
  </si>
  <si>
    <r>
      <t xml:space="preserve">Форма складена:    </t>
    </r>
    <r>
      <rPr>
        <b/>
        <u/>
        <sz val="8"/>
        <color indexed="8"/>
        <rFont val="Times New Roman"/>
        <family val="1"/>
        <charset val="204"/>
      </rPr>
      <t>за 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</si>
  <si>
    <t>Показники</t>
  </si>
  <si>
    <t>КЕКВ</t>
  </si>
  <si>
    <t>Код рядка</t>
  </si>
  <si>
    <t>Дебіторська заборгованість</t>
  </si>
  <si>
    <t>Кредиторська заборгованість</t>
  </si>
  <si>
    <t>усього</t>
  </si>
  <si>
    <t>прострочена</t>
  </si>
  <si>
    <t>термін оплати якої не настав</t>
  </si>
  <si>
    <t>Доходи</t>
  </si>
  <si>
    <t>Х</t>
  </si>
  <si>
    <t>-</t>
  </si>
  <si>
    <t>у тому числі:  Поточні видатки</t>
  </si>
  <si>
    <t>Видатки на товари і послуги</t>
  </si>
  <si>
    <t>Оплата праці працівників бюджетних  установ</t>
  </si>
  <si>
    <t xml:space="preserve">  Заробітна плата</t>
  </si>
  <si>
    <t xml:space="preserve">  Грошове утримання військовослужбовців</t>
  </si>
  <si>
    <t xml:space="preserve">Нарахування на заробітну плату </t>
  </si>
  <si>
    <t xml:space="preserve">  Медикаменти та перев’язувальні матеріали</t>
  </si>
  <si>
    <t xml:space="preserve">  Продукти харчування</t>
  </si>
  <si>
    <t>Видатки на відрядження</t>
  </si>
  <si>
    <t>Матеріали, інвентар, будівництво, капітальний ремонт та заходи спеціального призначення, що мають загальнодержавне значення</t>
  </si>
  <si>
    <t xml:space="preserve">Оплата комунальних послуг та енергоносіїв  </t>
  </si>
  <si>
    <t xml:space="preserve">  Оплата теплопостачання</t>
  </si>
  <si>
    <t xml:space="preserve">  Оплата водопостачання і водовідведення</t>
  </si>
  <si>
    <t xml:space="preserve">  Оплата електроенергії</t>
  </si>
  <si>
    <t xml:space="preserve">  Оплата природного газу</t>
  </si>
  <si>
    <t xml:space="preserve">  Оплата інших комунальних послуг </t>
  </si>
  <si>
    <t xml:space="preserve">  Оплата інших енергоносіїв</t>
  </si>
  <si>
    <t>Дослідження і розробки, видатки державного (регіонального) значення</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</si>
  <si>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</si>
  <si>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</si>
  <si>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t>Виплата процентів (доходу) за зобов’язаннями</t>
  </si>
  <si>
    <t>Субсидії і поточні трансферти</t>
  </si>
  <si>
    <t>Субсидії та поточні трансферти підприємствам (установам, організаціям)</t>
  </si>
  <si>
    <t>Поточні трансферти органам державного управління інших рівнів</t>
  </si>
  <si>
    <t xml:space="preserve">Поточні трансферти населенню </t>
  </si>
  <si>
    <t xml:space="preserve">  Виплата пенсій і допомоги</t>
  </si>
  <si>
    <t xml:space="preserve">  Стипендії</t>
  </si>
  <si>
    <t xml:space="preserve">  Інші поточні трансферти населенню  </t>
  </si>
  <si>
    <t>Поточні трансферти за кордон</t>
  </si>
  <si>
    <t>Придбання обладнання і предметів довгострокового користування</t>
  </si>
  <si>
    <t>Капітальне будівництво (придбання)</t>
  </si>
  <si>
    <t xml:space="preserve">  Будівництво (придбання) житла</t>
  </si>
  <si>
    <t xml:space="preserve">  Інше будівництво (придбання)</t>
  </si>
  <si>
    <t>Капітальний ремонт</t>
  </si>
  <si>
    <t xml:space="preserve">  Капітальний ремонт житлового фонду</t>
  </si>
  <si>
    <t>Створення державних запасів і резервів</t>
  </si>
  <si>
    <t>Придбання землі і нематеріальних активів</t>
  </si>
  <si>
    <t>Капітальні трансферти</t>
  </si>
  <si>
    <r>
      <t>Капітальні трансферти підпри</t>
    </r>
    <r>
      <rPr>
        <i/>
        <sz val="8"/>
        <color indexed="8"/>
        <rFont val="Times New Roman"/>
        <family val="1"/>
        <charset val="204"/>
      </rPr>
      <t>ємствам (установам, організаціям)</t>
    </r>
  </si>
  <si>
    <t>Капітальні трансферти органам державного управління інших рівнів</t>
  </si>
  <si>
    <t>Капітальні трансферти населенню</t>
  </si>
  <si>
    <t>Капітальні трансферти за кордон</t>
  </si>
  <si>
    <t xml:space="preserve">Керівник </t>
  </si>
  <si>
    <t>(підпис)</t>
  </si>
  <si>
    <t>Нерозподілені видатки</t>
  </si>
  <si>
    <t>Надання внутрішніх кредитів</t>
  </si>
  <si>
    <t xml:space="preserve">  Надання кредитів органам державного управління інших  рівнів</t>
  </si>
  <si>
    <t xml:space="preserve">  Надання кредитів підприємствам, установам, організаціям</t>
  </si>
  <si>
    <t>Надання зовнішніх кредитів</t>
  </si>
  <si>
    <t>Інші видатки</t>
  </si>
  <si>
    <r>
      <t xml:space="preserve">Видатки - </t>
    </r>
    <r>
      <rPr>
        <sz val="8"/>
        <color indexed="8"/>
        <rFont val="Times New Roman"/>
        <family val="1"/>
        <charset val="204"/>
      </rPr>
      <t xml:space="preserve"> усього</t>
    </r>
  </si>
  <si>
    <t>у т.ч. спрямовано на погашення заборгованості загального фонду</t>
  </si>
  <si>
    <t>у т.ч. проведені за видатками загального фонду</t>
  </si>
  <si>
    <t>Перераховано залишок</t>
  </si>
  <si>
    <t>Фінансування</t>
  </si>
  <si>
    <r>
      <t xml:space="preserve">Надходження коштів – </t>
    </r>
    <r>
      <rPr>
        <sz val="8"/>
        <color indexed="8"/>
        <rFont val="Times New Roman"/>
        <family val="1"/>
        <charset val="204"/>
      </rPr>
      <t>усього</t>
    </r>
  </si>
  <si>
    <t>010</t>
  </si>
  <si>
    <t>020</t>
  </si>
  <si>
    <t>030</t>
  </si>
  <si>
    <t>040</t>
  </si>
  <si>
    <t>050</t>
  </si>
  <si>
    <t>060</t>
  </si>
  <si>
    <t>070</t>
  </si>
  <si>
    <t>080</t>
  </si>
  <si>
    <t>090</t>
  </si>
  <si>
    <t>Від отриманих благодійних внесків, грантів та дарунків</t>
  </si>
  <si>
    <t>Головний бухгалтер</t>
  </si>
  <si>
    <t>Перера-ховано залишок</t>
  </si>
  <si>
    <t>про надходження і використання коштів, отриманих на виконання програм
соціально-економічного та культурного розвитку регіонів (форма №4-4д),</t>
  </si>
  <si>
    <t>Субвенція з місцевого бюджету державному бюджету на виконання програм соціально-економічного та культурного розвитку регіонів</t>
  </si>
  <si>
    <r>
      <t xml:space="preserve">Надходження  коштів - </t>
    </r>
    <r>
      <rPr>
        <sz val="8"/>
        <color indexed="8"/>
        <rFont val="Times New Roman"/>
        <family val="1"/>
        <charset val="204"/>
      </rPr>
      <t>усього</t>
    </r>
  </si>
  <si>
    <t>Код ряд-ка</t>
  </si>
  <si>
    <t>ін.валюта</t>
  </si>
  <si>
    <t>грн</t>
  </si>
  <si>
    <t>про надходження і використання інших надходжень спеціального фонду
(позики міжнародних фінансових організацій) (форма №4-3д.1, №4-3м.1)</t>
  </si>
  <si>
    <t>Оплата інших послуг та інші видатки</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</si>
  <si>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</si>
  <si>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</si>
  <si>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 xml:space="preserve">спеціальним </t>
    </r>
    <r>
      <rPr>
        <b/>
        <sz val="8"/>
        <color indexed="8"/>
        <rFont val="Times New Roman"/>
        <family val="1"/>
        <charset val="204"/>
      </rPr>
      <t>фондом</t>
    </r>
    <r>
      <rPr>
        <sz val="8"/>
        <color indexed="8"/>
        <rFont val="Times New Roman"/>
        <family val="1"/>
        <charset val="204"/>
      </rPr>
      <t xml:space="preserve"> (необхідне підкреслити).</t>
    </r>
  </si>
  <si>
    <r>
      <t xml:space="preserve">Форма складена:    </t>
    </r>
    <r>
      <rPr>
        <b/>
        <sz val="8"/>
        <color indexed="8"/>
        <rFont val="Times New Roman"/>
        <family val="1"/>
        <charset val="204"/>
      </rPr>
      <t xml:space="preserve">за </t>
    </r>
    <r>
      <rPr>
        <b/>
        <u/>
        <sz val="8"/>
        <color indexed="8"/>
        <rFont val="Times New Roman"/>
        <family val="1"/>
        <charset val="204"/>
      </rPr>
      <t>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</si>
  <si>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спеціальним</t>
    </r>
    <r>
      <rPr>
        <b/>
        <sz val="8"/>
        <color indexed="8"/>
        <rFont val="Times New Roman"/>
        <family val="1"/>
        <charset val="204"/>
      </rPr>
      <t xml:space="preserve"> фондом</t>
    </r>
    <r>
      <rPr>
        <sz val="8"/>
        <color indexed="8"/>
        <rFont val="Times New Roman"/>
        <family val="1"/>
        <charset val="204"/>
      </rPr>
      <t xml:space="preserve"> (необхідне підкреслити).</t>
    </r>
  </si>
  <si>
    <t>Хмельницька обласна державна адміністрація </t>
  </si>
  <si>
    <t>Черкаська обласна державна адміністрація </t>
  </si>
  <si>
    <t>Чернівецька обласна державна адміністрація </t>
  </si>
  <si>
    <t>Чернігівська обласна державна адміністрація </t>
  </si>
  <si>
    <t>Севастопольська міська державна адміністрація </t>
  </si>
  <si>
    <t>100</t>
  </si>
  <si>
    <t>110</t>
  </si>
  <si>
    <t>120</t>
  </si>
  <si>
    <t>140</t>
  </si>
  <si>
    <t>170</t>
  </si>
  <si>
    <t>180</t>
  </si>
  <si>
    <t>190</t>
  </si>
  <si>
    <t>210</t>
  </si>
  <si>
    <t>220</t>
  </si>
  <si>
    <t>221</t>
  </si>
  <si>
    <t>230</t>
  </si>
  <si>
    <t>240</t>
  </si>
  <si>
    <t>260</t>
  </si>
  <si>
    <t>010105</t>
  </si>
  <si>
    <t>010106</t>
  </si>
  <si>
    <t>010108</t>
  </si>
  <si>
    <t>010114</t>
  </si>
  <si>
    <t>010116</t>
  </si>
  <si>
    <t>010117</t>
  </si>
  <si>
    <t>060103</t>
  </si>
  <si>
    <t>060106</t>
  </si>
  <si>
    <t>060107</t>
  </si>
  <si>
    <t>060702</t>
  </si>
  <si>
    <t>061002</t>
  </si>
  <si>
    <t>061003</t>
  </si>
  <si>
    <t>061007</t>
  </si>
  <si>
    <t>070101</t>
  </si>
  <si>
    <t>070201</t>
  </si>
  <si>
    <t>070202</t>
  </si>
  <si>
    <t>070301</t>
  </si>
  <si>
    <t>070302</t>
  </si>
  <si>
    <t>070303</t>
  </si>
  <si>
    <t>070304</t>
  </si>
  <si>
    <t>070307</t>
  </si>
  <si>
    <t>070401</t>
  </si>
  <si>
    <t>070501</t>
  </si>
  <si>
    <t>070502</t>
  </si>
  <si>
    <t>070601</t>
  </si>
  <si>
    <t>070602</t>
  </si>
  <si>
    <t>070701</t>
  </si>
  <si>
    <t>070702</t>
  </si>
  <si>
    <t>070801</t>
  </si>
  <si>
    <t>070802</t>
  </si>
  <si>
    <t>070803</t>
  </si>
  <si>
    <t>070804</t>
  </si>
  <si>
    <t>070805</t>
  </si>
  <si>
    <t>070806</t>
  </si>
  <si>
    <t>070807</t>
  </si>
  <si>
    <t>070809</t>
  </si>
  <si>
    <t>080101</t>
  </si>
  <si>
    <t>080102</t>
  </si>
  <si>
    <t>080201</t>
  </si>
  <si>
    <t>080202</t>
  </si>
  <si>
    <t>080204</t>
  </si>
  <si>
    <t>080205</t>
  </si>
  <si>
    <t>080206</t>
  </si>
  <si>
    <t>080207</t>
  </si>
  <si>
    <t>080208</t>
  </si>
  <si>
    <t>080300</t>
  </si>
  <si>
    <t>080400</t>
  </si>
  <si>
    <t>080500</t>
  </si>
  <si>
    <t>080600</t>
  </si>
  <si>
    <t>080703</t>
  </si>
  <si>
    <t>080704</t>
  </si>
  <si>
    <t>081001</t>
  </si>
  <si>
    <t>081002</t>
  </si>
  <si>
    <t>081006</t>
  </si>
  <si>
    <t>081007</t>
  </si>
  <si>
    <t>081008</t>
  </si>
  <si>
    <t>081009</t>
  </si>
  <si>
    <t>081010</t>
  </si>
  <si>
    <t>090201</t>
  </si>
  <si>
    <t>090202</t>
  </si>
  <si>
    <t>090203</t>
  </si>
  <si>
    <t>090204</t>
  </si>
  <si>
    <t>090205</t>
  </si>
  <si>
    <t>090206</t>
  </si>
  <si>
    <t>090207</t>
  </si>
  <si>
    <t>090208</t>
  </si>
  <si>
    <t>090209</t>
  </si>
  <si>
    <t>090210</t>
  </si>
  <si>
    <t>090211</t>
  </si>
  <si>
    <t>090212</t>
  </si>
  <si>
    <t>090213</t>
  </si>
  <si>
    <t>090214</t>
  </si>
  <si>
    <t>090302</t>
  </si>
  <si>
    <t>090303</t>
  </si>
  <si>
    <t>090304</t>
  </si>
  <si>
    <t>090305</t>
  </si>
  <si>
    <t>090306</t>
  </si>
  <si>
    <t>090307</t>
  </si>
  <si>
    <t>090308</t>
  </si>
  <si>
    <t>090401</t>
  </si>
  <si>
    <t>090403</t>
  </si>
  <si>
    <t>090405</t>
  </si>
  <si>
    <t>090406</t>
  </si>
  <si>
    <t>090411</t>
  </si>
  <si>
    <t>090412</t>
  </si>
  <si>
    <t>090413</t>
  </si>
  <si>
    <t>090414</t>
  </si>
  <si>
    <t>090416</t>
  </si>
  <si>
    <t>090417</t>
  </si>
  <si>
    <t>090601</t>
  </si>
  <si>
    <t>090700</t>
  </si>
  <si>
    <t>090802</t>
  </si>
  <si>
    <t>090901</t>
  </si>
  <si>
    <t>090902</t>
  </si>
  <si>
    <t>091101</t>
  </si>
  <si>
    <t>091102</t>
  </si>
  <si>
    <t>091103</t>
  </si>
  <si>
    <t>091104</t>
  </si>
  <si>
    <t>091105</t>
  </si>
  <si>
    <t>091106</t>
  </si>
  <si>
    <t>091107</t>
  </si>
  <si>
    <t>091108</t>
  </si>
  <si>
    <t>091201</t>
  </si>
  <si>
    <t>091203</t>
  </si>
  <si>
    <t>091204</t>
  </si>
  <si>
    <t>091207</t>
  </si>
  <si>
    <t>091209</t>
  </si>
  <si>
    <t>091210</t>
  </si>
  <si>
    <t>091211</t>
  </si>
  <si>
    <t>091212</t>
  </si>
  <si>
    <t>091214</t>
  </si>
  <si>
    <t>091300</t>
  </si>
  <si>
    <t>091303</t>
  </si>
  <si>
    <t>091304</t>
  </si>
  <si>
    <t>100101</t>
  </si>
  <si>
    <t>100102</t>
  </si>
  <si>
    <t>100103</t>
  </si>
  <si>
    <t>ЗВІТ</t>
  </si>
  <si>
    <t>коди</t>
  </si>
  <si>
    <t>Установа</t>
  </si>
  <si>
    <t>за ЄДРПОУ</t>
  </si>
  <si>
    <t>за КОПФГ</t>
  </si>
  <si>
    <t>Організаційно-правова форма господарювання</t>
  </si>
  <si>
    <t>Залишок на кінець звітного періоду (року)</t>
  </si>
  <si>
    <t>Надійшло коштів за звітний період (рік)</t>
  </si>
  <si>
    <t>Затверджено на звітний рік</t>
  </si>
  <si>
    <t>Залишок на початок звітного року</t>
  </si>
  <si>
    <t>КЕКВ та/або ККК</t>
  </si>
  <si>
    <r>
      <t>Затверджено на звітний період (рік)</t>
    </r>
    <r>
      <rPr>
        <sz val="6"/>
        <color indexed="8"/>
        <rFont val="Times New Roman"/>
        <family val="1"/>
        <charset val="204"/>
      </rPr>
      <t>1</t>
    </r>
  </si>
  <si>
    <t xml:space="preserve"> 1 Заповнюється розпорядниками бюджетних коштів.</t>
  </si>
  <si>
    <t>Код та назва типової відомчої класифікації видатків місцевих бюджетів</t>
  </si>
  <si>
    <t xml:space="preserve">Нарахо-вано доходів за звітний період (рік) </t>
  </si>
  <si>
    <t xml:space="preserve">Затверджено
на звітний рік
</t>
  </si>
  <si>
    <t>Затверджено
на звітний рік</t>
  </si>
  <si>
    <t>1 Заповнюється розпорядниками бюджетних коштів.</t>
  </si>
  <si>
    <t>Затверд-жено на звітний рік, грн</t>
  </si>
  <si>
    <t>Залишок коштів на початок звітного року</t>
  </si>
  <si>
    <t>Курсова різниця</t>
  </si>
  <si>
    <t>Залишок коштів на кінець звітного періоду (року)</t>
  </si>
  <si>
    <t xml:space="preserve">   ін.валюта</t>
  </si>
  <si>
    <t>КЛАСИФІКАЦІЯ ОРГАНІЗАЦІЙНО-ПРАВОВИХ ФОРМ ГОСПОДАРЮВАННЯ</t>
  </si>
  <si>
    <t>Назва</t>
  </si>
  <si>
    <t>Попередній код</t>
  </si>
  <si>
    <t>Підприємства</t>
  </si>
  <si>
    <t>Фермерське господарство</t>
  </si>
  <si>
    <t>Приватне підприємство</t>
  </si>
  <si>
    <t>Колективне підприємство*)</t>
  </si>
  <si>
    <t>Державне підприємство</t>
  </si>
  <si>
    <t>Казенне підприємство</t>
  </si>
  <si>
    <t>Комунальне підприємство</t>
  </si>
  <si>
    <t>Дочірнє підприємство</t>
  </si>
  <si>
    <t>Іноземне підприємство</t>
  </si>
  <si>
    <t>Підприємство об’єднання громадян (релігійної організації, профспілки)</t>
  </si>
  <si>
    <t>Підприємство споживчої кооперації</t>
  </si>
  <si>
    <t>Орендне підприємство*)</t>
  </si>
  <si>
    <t>Індивідуальне підприємство*)</t>
  </si>
  <si>
    <t>Сімейне підприємство *)</t>
  </si>
  <si>
    <t>Спільне підприємство *)</t>
  </si>
  <si>
    <t>Господарські товариства</t>
  </si>
  <si>
    <t>Акціонерне товариство</t>
  </si>
  <si>
    <r>
      <t>Відкрите акціонерне товариство</t>
    </r>
    <r>
      <rPr>
        <i/>
        <sz val="13"/>
        <color indexed="57"/>
        <rFont val="Times New Roman"/>
        <family val="1"/>
        <charset val="204"/>
      </rPr>
      <t>*)</t>
    </r>
  </si>
  <si>
    <r>
      <t>Закрите акціонерне товариство</t>
    </r>
    <r>
      <rPr>
        <i/>
        <sz val="13"/>
        <color indexed="57"/>
        <rFont val="Times New Roman"/>
        <family val="1"/>
        <charset val="204"/>
      </rPr>
      <t>*)</t>
    </r>
  </si>
  <si>
    <t>Державна акціонерна компанія (товариство)</t>
  </si>
  <si>
    <t>Товариство з обмеженою відповідальністю</t>
  </si>
  <si>
    <t>Товариство з додатковою відповідальністю</t>
  </si>
  <si>
    <t>Повне товариство</t>
  </si>
  <si>
    <t>Командитне товариство</t>
  </si>
  <si>
    <t>Кооперативи</t>
  </si>
  <si>
    <t>Виробничий кооператив</t>
  </si>
  <si>
    <t>Обслуговуючий кооператив</t>
  </si>
  <si>
    <t>182,183,</t>
  </si>
  <si>
    <t>Споживчий кооператив</t>
  </si>
  <si>
    <t>Сільськогосподарський виробничий кооператив</t>
  </si>
  <si>
    <t>Сільськогосподарський обслуговуючий кооператив</t>
  </si>
  <si>
    <t xml:space="preserve">Кооперативний банк </t>
  </si>
  <si>
    <t xml:space="preserve">Організації  (установи,  заклади) </t>
  </si>
  <si>
    <t>400,410,420</t>
  </si>
  <si>
    <t>Орган державної влади</t>
  </si>
  <si>
    <t>Орган місцевого самоврядування</t>
  </si>
  <si>
    <t>Державна організація (установа, заклад)</t>
  </si>
  <si>
    <t>Комунальна організація (установа, заклад)</t>
  </si>
  <si>
    <t>Приватна організація (установа, заклад)</t>
  </si>
  <si>
    <t>Організація (установа, заклад) об’єднання громадян  (релігійної організації, профспілки, споживчої кооперації тощо)</t>
  </si>
  <si>
    <t>Організація орендарів*)</t>
  </si>
  <si>
    <t>Організація покупців*)</t>
  </si>
  <si>
    <t>Об’єднання підприємств (юридичних осіб)</t>
  </si>
  <si>
    <t>Асоціація</t>
  </si>
  <si>
    <t>280, 421</t>
  </si>
  <si>
    <t>Корпорація</t>
  </si>
  <si>
    <t>Консорціум</t>
  </si>
  <si>
    <t>Концерн</t>
  </si>
  <si>
    <t>Холдингова компанія</t>
  </si>
  <si>
    <t>Інші об’єднання юридичних осіб</t>
  </si>
  <si>
    <t>Відокремлені підрозділи без статусу юридичної особи</t>
  </si>
  <si>
    <t>Філія (інший відокремлений підрозділ)</t>
  </si>
  <si>
    <t>500, 520</t>
  </si>
  <si>
    <t>Представництво</t>
  </si>
  <si>
    <t>Об’єднання громадян, профспілки, благодійні організації та інші  подібні організації</t>
  </si>
  <si>
    <t>Політична партія</t>
  </si>
  <si>
    <t>Громадська організація</t>
  </si>
  <si>
    <t>Спілка об’єднань громадян</t>
  </si>
  <si>
    <t>Релігійна організація</t>
  </si>
  <si>
    <t>Профспілка</t>
  </si>
  <si>
    <r>
      <t>480,481,482, 483,484,485</t>
    </r>
    <r>
      <rPr>
        <sz val="13"/>
        <color indexed="8"/>
        <rFont val="Times New Roman"/>
        <family val="1"/>
        <charset val="204"/>
      </rPr>
      <t>,</t>
    </r>
  </si>
  <si>
    <t>Об’єднання профспілок</t>
  </si>
  <si>
    <t>Творча спілка (інша професійна організація)</t>
  </si>
  <si>
    <t>Благодійна організація</t>
  </si>
  <si>
    <t>490, 492, 493, 494</t>
  </si>
  <si>
    <t>Організація роботодавців</t>
  </si>
  <si>
    <t>Об’єднання співвласників багатоквартирного будинку</t>
  </si>
  <si>
    <t>Орган самоорганізації населення</t>
  </si>
  <si>
    <t>Інші організаційно-правові форми</t>
  </si>
  <si>
    <t>Підприємець-фізична особа</t>
  </si>
  <si>
    <t>Товарна біржа</t>
  </si>
  <si>
    <t>Фондова біржа</t>
  </si>
  <si>
    <t>Кредитна спілка</t>
  </si>
  <si>
    <t>Споживче товариство</t>
  </si>
  <si>
    <t>Спілка споживчих товариств</t>
  </si>
  <si>
    <t>Недержавний пенсійний фонд</t>
  </si>
  <si>
    <t>на початок звітного року, усього</t>
  </si>
  <si>
    <t>на кінець звітного періоду (року)</t>
  </si>
  <si>
    <t>з неї прострочена</t>
  </si>
  <si>
    <t>списана за період з початку звітного року</t>
  </si>
  <si>
    <t xml:space="preserve">на початок
звітного року, усього
</t>
  </si>
  <si>
    <t xml:space="preserve">з них
кредиторська заборгованість
</t>
  </si>
  <si>
    <t>з неї</t>
  </si>
  <si>
    <t xml:space="preserve">
на початок звітного року
</t>
  </si>
  <si>
    <t>на початок звітного року</t>
  </si>
  <si>
    <t>усього 1</t>
  </si>
  <si>
    <t xml:space="preserve">з них
кредиторська
заборгованість
</t>
  </si>
  <si>
    <t>1  Графа 8 у рядках з 080 до 140 в річній фінансовій звітності не заповнюється.</t>
  </si>
  <si>
    <t>залишок на поч</t>
  </si>
  <si>
    <t>Надійшло</t>
  </si>
  <si>
    <t>кас вид усього</t>
  </si>
  <si>
    <t>залиш на кін</t>
  </si>
  <si>
    <t>зал на поч</t>
  </si>
  <si>
    <t>кас вид</t>
  </si>
  <si>
    <t>зал на кін</t>
  </si>
  <si>
    <t>Цей лист лише для казначейства, для зведення надходженнь по спецфонду в Дод6 та розбивки на сільські селищні</t>
  </si>
  <si>
    <t>у тому числі:</t>
  </si>
  <si>
    <t>Одиниця виміру: грн коп.</t>
  </si>
  <si>
    <t>Додаток 4
до Порядку складання фінансової та бюджетної звітності розпорядниками та одержувачами бюджетних коштів</t>
  </si>
  <si>
    <t>Додаток 5
до Порядку складання фінансової та бюджетної звітності розпорядниками та одержувачами бюджетних коштів</t>
  </si>
  <si>
    <t>Надій-шло коштів за звітний період (рік)</t>
  </si>
  <si>
    <t>За послуги, що надаються бюджетними установами згідно з їх основною діяльністю</t>
  </si>
  <si>
    <t>Від додаткової (господарської) діяльності</t>
  </si>
  <si>
    <t>Від оренди майна бюджетних установ</t>
  </si>
  <si>
    <t>Від реалізації в установленому поряду майна (крім нерухомого майна)</t>
  </si>
  <si>
    <t>Додаток 6
до Порядку складання фінансової та бюджетної звітності розпорядниками та одержувачами бюджетних коштів</t>
  </si>
  <si>
    <t>Вищих та професійно-технічних навчальних закладів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t>
  </si>
  <si>
    <t>Нараховано доходів за звітний період (рік)</t>
  </si>
  <si>
    <t>Додаток 7
до Порядку складання фінансової та бюджетної звітності розпорядниками та одержувачами бюджетних коштів</t>
  </si>
  <si>
    <t>Затверджено на звітний період (рік)1</t>
  </si>
  <si>
    <t>Додаток 8
до Порядку складання фінансової та бюджетної звітності розпорядниками та одержувачами бюджетних коштів</t>
  </si>
  <si>
    <t xml:space="preserve">                        Додаток 9
до Порядку складання фінансової та бюджетної звітності розпорядниками та одержувачами бюджетних коштів</t>
  </si>
  <si>
    <t>за</t>
  </si>
  <si>
    <t>Цифровий код валюти</t>
  </si>
  <si>
    <t>______________</t>
  </si>
  <si>
    <t>Додаток 10
до Порядку складання фінансової та бюджетної звітності розпорядниками та одержувачами бюджетних коштів</t>
  </si>
  <si>
    <t>Капітальні трансферти підприємствам (установам, організаціям)</t>
  </si>
  <si>
    <t>Додаток 11
до Порядку складання фінансової та бюджетної звітності розпорядниками та одержувачами бюджетних коштів</t>
  </si>
  <si>
    <t>1000000</t>
  </si>
  <si>
    <t>1001000</t>
  </si>
  <si>
    <t>1001010</t>
  </si>
  <si>
    <t>1001030</t>
  </si>
  <si>
    <t>1001050</t>
  </si>
  <si>
    <t>1001070</t>
  </si>
  <si>
    <t>1001080</t>
  </si>
  <si>
    <t>1001100</t>
  </si>
  <si>
    <t>1001130</t>
  </si>
  <si>
    <t>1001170</t>
  </si>
  <si>
    <t>1001200</t>
  </si>
  <si>
    <t>1003000</t>
  </si>
  <si>
    <t>1003010</t>
  </si>
  <si>
    <t>1003020</t>
  </si>
  <si>
    <t>1003030</t>
  </si>
  <si>
    <t>1003070</t>
  </si>
  <si>
    <t>1003080</t>
  </si>
  <si>
    <t>1003090</t>
  </si>
  <si>
    <t>1004000</t>
  </si>
  <si>
    <t>1004010</t>
  </si>
  <si>
    <t>1004020</t>
  </si>
  <si>
    <t>1004060</t>
  </si>
  <si>
    <t>1004070</t>
  </si>
  <si>
    <t>1100000</t>
  </si>
  <si>
    <t>1101000</t>
  </si>
  <si>
    <t>1101010</t>
  </si>
  <si>
    <t>1101030</t>
  </si>
  <si>
    <t>1101070</t>
  </si>
  <si>
    <t>1101080</t>
  </si>
  <si>
    <t>1101090</t>
  </si>
  <si>
    <t>1101100</t>
  </si>
  <si>
    <t>1101110</t>
  </si>
  <si>
    <t>1101130</t>
  </si>
  <si>
    <t>1101140</t>
  </si>
  <si>
    <t>1101160</t>
  </si>
  <si>
    <t>1101190</t>
  </si>
  <si>
    <t>1101200</t>
  </si>
  <si>
    <t>1101210</t>
  </si>
  <si>
    <t>1101390</t>
  </si>
  <si>
    <t>1101430</t>
  </si>
  <si>
    <t>1101630</t>
  </si>
  <si>
    <t>1101660</t>
  </si>
  <si>
    <t>1200000</t>
  </si>
  <si>
    <t>1201000</t>
  </si>
  <si>
    <t>1201010</t>
  </si>
  <si>
    <t>1201020</t>
  </si>
  <si>
    <t>1201030</t>
  </si>
  <si>
    <t>1201040</t>
  </si>
  <si>
    <t>1201070</t>
  </si>
  <si>
    <t>1201080</t>
  </si>
  <si>
    <t>1201090</t>
  </si>
  <si>
    <t>1201110</t>
  </si>
  <si>
    <t>1201120</t>
  </si>
  <si>
    <t>1201170</t>
  </si>
  <si>
    <t>1201320</t>
  </si>
  <si>
    <t>1201340</t>
  </si>
  <si>
    <t>1201370</t>
  </si>
  <si>
    <t>1201610</t>
  </si>
  <si>
    <t>1202000</t>
  </si>
  <si>
    <t>1202010</t>
  </si>
  <si>
    <t>1202050</t>
  </si>
  <si>
    <t>1202060</t>
  </si>
  <si>
    <t>1202070</t>
  </si>
  <si>
    <t>1202080</t>
  </si>
  <si>
    <t>1202130</t>
  </si>
  <si>
    <t>1202140</t>
  </si>
  <si>
    <t>1204000</t>
  </si>
  <si>
    <t>1204010</t>
  </si>
  <si>
    <t>1205000</t>
  </si>
  <si>
    <t>1210000</t>
  </si>
  <si>
    <t>1211000</t>
  </si>
  <si>
    <t>1211050</t>
  </si>
  <si>
    <t>1400000</t>
  </si>
  <si>
    <t>1401000</t>
  </si>
  <si>
    <t>1401010</t>
  </si>
  <si>
    <t>1401020</t>
  </si>
  <si>
    <t>1401030</t>
  </si>
  <si>
    <t>1401040</t>
  </si>
  <si>
    <t>1401050</t>
  </si>
  <si>
    <t>1401060</t>
  </si>
  <si>
    <t>1401080</t>
  </si>
  <si>
    <t>1401100</t>
  </si>
  <si>
    <t>1401110</t>
  </si>
  <si>
    <t>1401120</t>
  </si>
  <si>
    <t>1401130</t>
  </si>
  <si>
    <t>1401150</t>
  </si>
  <si>
    <t>1700000</t>
  </si>
  <si>
    <t>1701000</t>
  </si>
  <si>
    <t>1701010</t>
  </si>
  <si>
    <t>1701020</t>
  </si>
  <si>
    <t>1701040</t>
  </si>
  <si>
    <t>1701050</t>
  </si>
  <si>
    <t>1701070</t>
  </si>
  <si>
    <t>1701080</t>
  </si>
  <si>
    <t>1701100</t>
  </si>
  <si>
    <t>1701110</t>
  </si>
  <si>
    <t>1701120</t>
  </si>
  <si>
    <t>1701130</t>
  </si>
  <si>
    <t>1701150</t>
  </si>
  <si>
    <t>1701160</t>
  </si>
  <si>
    <t>1701170</t>
  </si>
  <si>
    <t>1701230</t>
  </si>
  <si>
    <t>1701240</t>
  </si>
  <si>
    <t>1701290</t>
  </si>
  <si>
    <t>1800000</t>
  </si>
  <si>
    <t>1801000</t>
  </si>
  <si>
    <t>1801010</t>
  </si>
  <si>
    <t>1801020</t>
  </si>
  <si>
    <t>1801030</t>
  </si>
  <si>
    <t>1801040</t>
  </si>
  <si>
    <t>1801050</t>
  </si>
  <si>
    <t>1801060</t>
  </si>
  <si>
    <t>1801070</t>
  </si>
  <si>
    <t>1801080</t>
  </si>
  <si>
    <t>1801090</t>
  </si>
  <si>
    <t>1801100</t>
  </si>
  <si>
    <t>1801110</t>
  </si>
  <si>
    <t>1801120</t>
  </si>
  <si>
    <t>1801130</t>
  </si>
  <si>
    <t>1801140</t>
  </si>
  <si>
    <t>1801150</t>
  </si>
  <si>
    <t>1801160</t>
  </si>
  <si>
    <t>1801170</t>
  </si>
  <si>
    <t>1801190</t>
  </si>
  <si>
    <t>1801200</t>
  </si>
  <si>
    <t>1801220</t>
  </si>
  <si>
    <t>1801240</t>
  </si>
  <si>
    <t>1801260</t>
  </si>
  <si>
    <t>1801270</t>
  </si>
  <si>
    <t>1801290</t>
  </si>
  <si>
    <t>1801300</t>
  </si>
  <si>
    <t>1801310</t>
  </si>
  <si>
    <t>1801320</t>
  </si>
  <si>
    <t>1801450</t>
  </si>
  <si>
    <t>1801460</t>
  </si>
  <si>
    <t>1801470</t>
  </si>
  <si>
    <t>1801500</t>
  </si>
  <si>
    <t>1801520</t>
  </si>
  <si>
    <t>1801550</t>
  </si>
  <si>
    <t>1801580</t>
  </si>
  <si>
    <t>1801590</t>
  </si>
  <si>
    <t>1802000</t>
  </si>
  <si>
    <t>1802040</t>
  </si>
  <si>
    <t>1805000</t>
  </si>
  <si>
    <t>1805020</t>
  </si>
  <si>
    <t>1806000</t>
  </si>
  <si>
    <t>1806010</t>
  </si>
  <si>
    <t>1806020</t>
  </si>
  <si>
    <t>1806030</t>
  </si>
  <si>
    <t>1806040</t>
  </si>
  <si>
    <t>1806050</t>
  </si>
  <si>
    <t>1806060</t>
  </si>
  <si>
    <t>1806070</t>
  </si>
  <si>
    <t>1807000</t>
  </si>
  <si>
    <t>1807010</t>
  </si>
  <si>
    <t>1810000</t>
  </si>
  <si>
    <t>1811000</t>
  </si>
  <si>
    <t>1811020</t>
  </si>
  <si>
    <t>1900000</t>
  </si>
  <si>
    <t>1901000</t>
  </si>
  <si>
    <t>1901010</t>
  </si>
  <si>
    <t>1901020</t>
  </si>
  <si>
    <t>1901050</t>
  </si>
  <si>
    <t>1901060</t>
  </si>
  <si>
    <t>2100000</t>
  </si>
  <si>
    <t>2101000</t>
  </si>
  <si>
    <t>2101010</t>
  </si>
  <si>
    <t>2101020</t>
  </si>
  <si>
    <t>2101070</t>
  </si>
  <si>
    <t>2101080</t>
  </si>
  <si>
    <t>2101100</t>
  </si>
  <si>
    <t>2101110</t>
  </si>
  <si>
    <t>2101140</t>
  </si>
  <si>
    <t>2101150</t>
  </si>
  <si>
    <t>2101160</t>
  </si>
  <si>
    <t>2101170</t>
  </si>
  <si>
    <t>2101180</t>
  </si>
  <si>
    <t>2101190</t>
  </si>
  <si>
    <t>2101200</t>
  </si>
  <si>
    <t>2101210</t>
  </si>
  <si>
    <t>2101230</t>
  </si>
  <si>
    <t>2101240</t>
  </si>
  <si>
    <t>2101340</t>
  </si>
  <si>
    <t>2101350</t>
  </si>
  <si>
    <t>2200000</t>
  </si>
  <si>
    <t>2201000</t>
  </si>
  <si>
    <t>2201010</t>
  </si>
  <si>
    <t>2201020</t>
  </si>
  <si>
    <t>2201040</t>
  </si>
  <si>
    <t>2201060</t>
  </si>
  <si>
    <t>2201070</t>
  </si>
  <si>
    <t>2201080</t>
  </si>
  <si>
    <t>2201090</t>
  </si>
  <si>
    <t>2201100</t>
  </si>
  <si>
    <t>2201110</t>
  </si>
  <si>
    <t>2201120</t>
  </si>
  <si>
    <t>2201130</t>
  </si>
  <si>
    <t>2201140</t>
  </si>
  <si>
    <t>2201150</t>
  </si>
  <si>
    <t>2201160</t>
  </si>
  <si>
    <t>2201170</t>
  </si>
  <si>
    <t>2201180</t>
  </si>
  <si>
    <t>2201190</t>
  </si>
  <si>
    <t>2201200</t>
  </si>
  <si>
    <t>2201230</t>
  </si>
  <si>
    <t>2201240</t>
  </si>
  <si>
    <t>2201250</t>
  </si>
  <si>
    <t>2201260</t>
  </si>
  <si>
    <t>2201270</t>
  </si>
  <si>
    <t>2201310</t>
  </si>
  <si>
    <t>2201320</t>
  </si>
  <si>
    <t>2201340</t>
  </si>
  <si>
    <t>2201360</t>
  </si>
  <si>
    <t>2201370</t>
  </si>
  <si>
    <t>2201430</t>
  </si>
  <si>
    <t>2201440</t>
  </si>
  <si>
    <t>2201470</t>
  </si>
  <si>
    <t>2201500</t>
  </si>
  <si>
    <t>2201510</t>
  </si>
  <si>
    <t>2201520</t>
  </si>
  <si>
    <t>2201540</t>
  </si>
  <si>
    <t>2201600</t>
  </si>
  <si>
    <t>2202000</t>
  </si>
  <si>
    <t>2202010</t>
  </si>
  <si>
    <t>2202020</t>
  </si>
  <si>
    <t>2204000</t>
  </si>
  <si>
    <t>2204010</t>
  </si>
  <si>
    <t>2204050</t>
  </si>
  <si>
    <t>2204070</t>
  </si>
  <si>
    <t>2204090</t>
  </si>
  <si>
    <t>2204110</t>
  </si>
  <si>
    <t>2204120</t>
  </si>
  <si>
    <t>2204130</t>
  </si>
  <si>
    <t>2204160</t>
  </si>
  <si>
    <t>2204170</t>
  </si>
  <si>
    <t>2204220</t>
  </si>
  <si>
    <t>2204240</t>
  </si>
  <si>
    <t>2204250</t>
  </si>
  <si>
    <t>2204280</t>
  </si>
  <si>
    <t>2204310</t>
  </si>
  <si>
    <t>2204330</t>
  </si>
  <si>
    <t>2204350</t>
  </si>
  <si>
    <t>2204400</t>
  </si>
  <si>
    <t>2204450</t>
  </si>
  <si>
    <t>2204460</t>
  </si>
  <si>
    <t>2204490</t>
  </si>
  <si>
    <t>2206000</t>
  </si>
  <si>
    <t>2206010</t>
  </si>
  <si>
    <t>2206020</t>
  </si>
  <si>
    <t>2206040</t>
  </si>
  <si>
    <t>2206050</t>
  </si>
  <si>
    <t>2210000</t>
  </si>
  <si>
    <t>2211000</t>
  </si>
  <si>
    <t>2300000</t>
  </si>
  <si>
    <t>2301000</t>
  </si>
  <si>
    <t>2301010</t>
  </si>
  <si>
    <t>2301020</t>
  </si>
  <si>
    <t>2301050</t>
  </si>
  <si>
    <t>2301060</t>
  </si>
  <si>
    <t>2301070</t>
  </si>
  <si>
    <t>2301080</t>
  </si>
  <si>
    <t>2301090</t>
  </si>
  <si>
    <t>2301100</t>
  </si>
  <si>
    <t>2301110</t>
  </si>
  <si>
    <t>2301120</t>
  </si>
  <si>
    <t>2301130</t>
  </si>
  <si>
    <t>2301170</t>
  </si>
  <si>
    <t>2301180</t>
  </si>
  <si>
    <t>2301200</t>
  </si>
  <si>
    <t>2301230</t>
  </si>
  <si>
    <t>2301250</t>
  </si>
  <si>
    <t>2301260</t>
  </si>
  <si>
    <t>2301270</t>
  </si>
  <si>
    <t>2301280</t>
  </si>
  <si>
    <t>2301310</t>
  </si>
  <si>
    <t>2301350</t>
  </si>
  <si>
    <t>2301360</t>
  </si>
  <si>
    <t>2301370</t>
  </si>
  <si>
    <t>2301400</t>
  </si>
  <si>
    <t>2301410</t>
  </si>
  <si>
    <t>2301420</t>
  </si>
  <si>
    <t>2301440</t>
  </si>
  <si>
    <t>2301450</t>
  </si>
  <si>
    <t>2301510</t>
  </si>
  <si>
    <t>2301520</t>
  </si>
  <si>
    <t>2301820</t>
  </si>
  <si>
    <t>2301840</t>
  </si>
  <si>
    <t>2301890</t>
  </si>
  <si>
    <t>2302000</t>
  </si>
  <si>
    <t>2302010</t>
  </si>
  <si>
    <t>2304000</t>
  </si>
  <si>
    <t>2304010</t>
  </si>
  <si>
    <t>2305000</t>
  </si>
  <si>
    <t>2305010</t>
  </si>
  <si>
    <t>2310000</t>
  </si>
  <si>
    <t>2311000</t>
  </si>
  <si>
    <t>2311190</t>
  </si>
  <si>
    <t>2311210</t>
  </si>
  <si>
    <t>2311220</t>
  </si>
  <si>
    <t>2311230</t>
  </si>
  <si>
    <t>2400000</t>
  </si>
  <si>
    <t>2401000</t>
  </si>
  <si>
    <t>2401010</t>
  </si>
  <si>
    <t>2401030</t>
  </si>
  <si>
    <t>2401040</t>
  </si>
  <si>
    <t>2401090</t>
  </si>
  <si>
    <t>2401160</t>
  </si>
  <si>
    <t>2401270</t>
  </si>
  <si>
    <t>2401280</t>
  </si>
  <si>
    <t>2401330</t>
  </si>
  <si>
    <t>2401450</t>
  </si>
  <si>
    <t>2401460</t>
  </si>
  <si>
    <t>2402000</t>
  </si>
  <si>
    <t>2404000</t>
  </si>
  <si>
    <t>2404010</t>
  </si>
  <si>
    <t>2404020</t>
  </si>
  <si>
    <t>2405000</t>
  </si>
  <si>
    <t>2405010</t>
  </si>
  <si>
    <t>2406000</t>
  </si>
  <si>
    <t>2406010</t>
  </si>
  <si>
    <t>2407000</t>
  </si>
  <si>
    <t>2407010</t>
  </si>
  <si>
    <t>2407020</t>
  </si>
  <si>
    <t>2407040</t>
  </si>
  <si>
    <t>2407050</t>
  </si>
  <si>
    <t>2407060</t>
  </si>
  <si>
    <t>2407070</t>
  </si>
  <si>
    <t>2407090</t>
  </si>
  <si>
    <t>2407130</t>
  </si>
  <si>
    <t>2500000</t>
  </si>
  <si>
    <t>2501000</t>
  </si>
  <si>
    <t>2501010</t>
  </si>
  <si>
    <t>2501040</t>
  </si>
  <si>
    <t>2501050</t>
  </si>
  <si>
    <t>2501060</t>
  </si>
  <si>
    <t>2501070</t>
  </si>
  <si>
    <t>2501080</t>
  </si>
  <si>
    <t>2501090</t>
  </si>
  <si>
    <t>2501130</t>
  </si>
  <si>
    <t>2501140</t>
  </si>
  <si>
    <t>2501150</t>
  </si>
  <si>
    <t>2501160</t>
  </si>
  <si>
    <t>2501170</t>
  </si>
  <si>
    <t>2501180</t>
  </si>
  <si>
    <t>2501200</t>
  </si>
  <si>
    <t>2501210</t>
  </si>
  <si>
    <t>2501230</t>
  </si>
  <si>
    <t>2501240</t>
  </si>
  <si>
    <t>2501250</t>
  </si>
  <si>
    <t>2501270</t>
  </si>
  <si>
    <t>2501300</t>
  </si>
  <si>
    <t>2501360</t>
  </si>
  <si>
    <t>2501380</t>
  </si>
  <si>
    <t>2501410</t>
  </si>
  <si>
    <t>2501420</t>
  </si>
  <si>
    <t>2501550</t>
  </si>
  <si>
    <t>2501610</t>
  </si>
  <si>
    <t>2501630</t>
  </si>
  <si>
    <t>2503000</t>
  </si>
  <si>
    <t>2503010</t>
  </si>
  <si>
    <t>2505000</t>
  </si>
  <si>
    <t>2505010</t>
  </si>
  <si>
    <t>2505030</t>
  </si>
  <si>
    <t>2505040</t>
  </si>
  <si>
    <t>2505050</t>
  </si>
  <si>
    <t>2506000</t>
  </si>
  <si>
    <t>2506020</t>
  </si>
  <si>
    <t>2506050</t>
  </si>
  <si>
    <t>2507000</t>
  </si>
  <si>
    <t>2507020</t>
  </si>
  <si>
    <t>2507030</t>
  </si>
  <si>
    <t>2507050</t>
  </si>
  <si>
    <t>2507080</t>
  </si>
  <si>
    <t>2507090</t>
  </si>
  <si>
    <t>2510000</t>
  </si>
  <si>
    <t>2511000</t>
  </si>
  <si>
    <t>2511060</t>
  </si>
  <si>
    <t>2511100</t>
  </si>
  <si>
    <t>2600000</t>
  </si>
  <si>
    <t>2601000</t>
  </si>
  <si>
    <t>2601010</t>
  </si>
  <si>
    <t>2601030</t>
  </si>
  <si>
    <t>2601050</t>
  </si>
  <si>
    <t>2601060</t>
  </si>
  <si>
    <t>2601080</t>
  </si>
  <si>
    <t>2601090</t>
  </si>
  <si>
    <t>2601100</t>
  </si>
  <si>
    <t>2601140</t>
  </si>
  <si>
    <t>2601160</t>
  </si>
  <si>
    <t>2601190</t>
  </si>
  <si>
    <t>2601240</t>
  </si>
  <si>
    <t>2601510</t>
  </si>
  <si>
    <t>2750000</t>
  </si>
  <si>
    <t>2751000</t>
  </si>
  <si>
    <t>2751010</t>
  </si>
  <si>
    <t>2751030</t>
  </si>
  <si>
    <t>2751040</t>
  </si>
  <si>
    <t>2751050</t>
  </si>
  <si>
    <t>2751060</t>
  </si>
  <si>
    <t>2751070</t>
  </si>
  <si>
    <t>2751080</t>
  </si>
  <si>
    <t>2751090</t>
  </si>
  <si>
    <t>2751100</t>
  </si>
  <si>
    <t>2751120</t>
  </si>
  <si>
    <t>2751130</t>
  </si>
  <si>
    <t>2751140</t>
  </si>
  <si>
    <t>2751150</t>
  </si>
  <si>
    <t>2751160</t>
  </si>
  <si>
    <t>2751230</t>
  </si>
  <si>
    <t>2751370</t>
  </si>
  <si>
    <t>2751380</t>
  </si>
  <si>
    <t>2751420</t>
  </si>
  <si>
    <t>2751610</t>
  </si>
  <si>
    <t>2751800</t>
  </si>
  <si>
    <t>2751820</t>
  </si>
  <si>
    <t>2752000</t>
  </si>
  <si>
    <t>2752010</t>
  </si>
  <si>
    <t>2760000</t>
  </si>
  <si>
    <t>2761000</t>
  </si>
  <si>
    <t>2761150</t>
  </si>
  <si>
    <t>2761240</t>
  </si>
  <si>
    <t>2761350</t>
  </si>
  <si>
    <t>2761360</t>
  </si>
  <si>
    <t>2761370</t>
  </si>
  <si>
    <t>2800000</t>
  </si>
  <si>
    <t>2801000</t>
  </si>
  <si>
    <t>2801010</t>
  </si>
  <si>
    <t>2801020</t>
  </si>
  <si>
    <t>2801040</t>
  </si>
  <si>
    <t>2801050</t>
  </si>
  <si>
    <t>2801060</t>
  </si>
  <si>
    <t>2801070</t>
  </si>
  <si>
    <t>2801080</t>
  </si>
  <si>
    <t>2801100</t>
  </si>
  <si>
    <t>2801110</t>
  </si>
  <si>
    <t>2801130</t>
  </si>
  <si>
    <t>2801140</t>
  </si>
  <si>
    <t>2801150</t>
  </si>
  <si>
    <t>2801170</t>
  </si>
  <si>
    <t>2801190</t>
  </si>
  <si>
    <t>2801200</t>
  </si>
  <si>
    <t>2801210</t>
  </si>
  <si>
    <t>2801220</t>
  </si>
  <si>
    <t>2801240</t>
  </si>
  <si>
    <t>2801250</t>
  </si>
  <si>
    <t>2801260</t>
  </si>
  <si>
    <t>2801270</t>
  </si>
  <si>
    <t>2801290</t>
  </si>
  <si>
    <t>2801300</t>
  </si>
  <si>
    <t>2801310</t>
  </si>
  <si>
    <t>2801320</t>
  </si>
  <si>
    <t>2801330</t>
  </si>
  <si>
    <t>2801340</t>
  </si>
  <si>
    <t>2801350</t>
  </si>
  <si>
    <t>2801430</t>
  </si>
  <si>
    <t>2801500</t>
  </si>
  <si>
    <t>2801510</t>
  </si>
  <si>
    <t>2801520</t>
  </si>
  <si>
    <t>2801540</t>
  </si>
  <si>
    <t>2801570</t>
  </si>
  <si>
    <t>2801590</t>
  </si>
  <si>
    <t>2802000</t>
  </si>
  <si>
    <t>2802010</t>
  </si>
  <si>
    <t>2802020</t>
  </si>
  <si>
    <t>2802030</t>
  </si>
  <si>
    <t>2802040</t>
  </si>
  <si>
    <t>2802050</t>
  </si>
  <si>
    <t>2802080</t>
  </si>
  <si>
    <t>2803000</t>
  </si>
  <si>
    <t>2803010</t>
  </si>
  <si>
    <t>2803020</t>
  </si>
  <si>
    <t>2803030</t>
  </si>
  <si>
    <t>2803040</t>
  </si>
  <si>
    <t>2803600</t>
  </si>
  <si>
    <t>2804000</t>
  </si>
  <si>
    <t>2804010</t>
  </si>
  <si>
    <t>2804020</t>
  </si>
  <si>
    <t>2804030</t>
  </si>
  <si>
    <t>2804040</t>
  </si>
  <si>
    <t>2804050</t>
  </si>
  <si>
    <t>2804070</t>
  </si>
  <si>
    <t>2804080</t>
  </si>
  <si>
    <t>2804090</t>
  </si>
  <si>
    <t>2807000</t>
  </si>
  <si>
    <t>2807010</t>
  </si>
  <si>
    <t>2807020</t>
  </si>
  <si>
    <t>2809000</t>
  </si>
  <si>
    <t>2809020</t>
  </si>
  <si>
    <t>2809030</t>
  </si>
  <si>
    <t>2809040</t>
  </si>
  <si>
    <t>2809050</t>
  </si>
  <si>
    <t>2809060</t>
  </si>
  <si>
    <t>3000000</t>
  </si>
  <si>
    <t>3001000</t>
  </si>
  <si>
    <t>3100000</t>
  </si>
  <si>
    <t>3101000</t>
  </si>
  <si>
    <t>3101010</t>
  </si>
  <si>
    <t>3101030</t>
  </si>
  <si>
    <t>3101050</t>
  </si>
  <si>
    <t>3101060</t>
  </si>
  <si>
    <t>3101090</t>
  </si>
  <si>
    <t>3101160</t>
  </si>
  <si>
    <t>3101180</t>
  </si>
  <si>
    <t>3102000</t>
  </si>
  <si>
    <t>3102010</t>
  </si>
  <si>
    <t>3103000</t>
  </si>
  <si>
    <t>3103010</t>
  </si>
  <si>
    <t>3103030</t>
  </si>
  <si>
    <t>3103080</t>
  </si>
  <si>
    <t>3104000</t>
  </si>
  <si>
    <t>3104020</t>
  </si>
  <si>
    <t>3104030</t>
  </si>
  <si>
    <t>3104040</t>
  </si>
  <si>
    <t>3104050</t>
  </si>
  <si>
    <t>3104060</t>
  </si>
  <si>
    <t>3105000</t>
  </si>
  <si>
    <t>3105010</t>
  </si>
  <si>
    <t>3106000</t>
  </si>
  <si>
    <t>3106050</t>
  </si>
  <si>
    <t>3106090</t>
  </si>
  <si>
    <t>3106130</t>
  </si>
  <si>
    <t>3107000</t>
  </si>
  <si>
    <t>3107010</t>
  </si>
  <si>
    <t>3108000</t>
  </si>
  <si>
    <t>3108010</t>
  </si>
  <si>
    <t>3108020</t>
  </si>
  <si>
    <t>3108030</t>
  </si>
  <si>
    <t>3108050</t>
  </si>
  <si>
    <t>3110000</t>
  </si>
  <si>
    <t>3111000</t>
  </si>
  <si>
    <t>3111010</t>
  </si>
  <si>
    <t>3111020</t>
  </si>
  <si>
    <t>3111030</t>
  </si>
  <si>
    <t>3130000</t>
  </si>
  <si>
    <t>3131000</t>
  </si>
  <si>
    <t>3131020</t>
  </si>
  <si>
    <t>3200000</t>
  </si>
  <si>
    <t>3201000</t>
  </si>
  <si>
    <t>3201010</t>
  </si>
  <si>
    <t>3201050</t>
  </si>
  <si>
    <t>3201060</t>
  </si>
  <si>
    <t>3201070</t>
  </si>
  <si>
    <t>3201130</t>
  </si>
  <si>
    <t>3201280</t>
  </si>
  <si>
    <t>3201300</t>
  </si>
  <si>
    <t>3201340</t>
  </si>
  <si>
    <t>3201350</t>
  </si>
  <si>
    <t>3201360</t>
  </si>
  <si>
    <t>3201430</t>
  </si>
  <si>
    <t>3201460</t>
  </si>
  <si>
    <t>3202000</t>
  </si>
  <si>
    <t>3202010</t>
  </si>
  <si>
    <t>3202040</t>
  </si>
  <si>
    <t>3202050</t>
  </si>
  <si>
    <t>3202060</t>
  </si>
  <si>
    <t>3202070</t>
  </si>
  <si>
    <t>3202080</t>
  </si>
  <si>
    <t>3202090</t>
  </si>
  <si>
    <t>3202100</t>
  </si>
  <si>
    <t>3202110</t>
  </si>
  <si>
    <t>3202120</t>
  </si>
  <si>
    <t>3202130</t>
  </si>
  <si>
    <t>3202140</t>
  </si>
  <si>
    <t>3209000</t>
  </si>
  <si>
    <t>3209010</t>
  </si>
  <si>
    <t>3210000</t>
  </si>
  <si>
    <t>3211000</t>
  </si>
  <si>
    <t>3500000</t>
  </si>
  <si>
    <t>3501000</t>
  </si>
  <si>
    <t>3501010</t>
  </si>
  <si>
    <t>3501020</t>
  </si>
  <si>
    <t>3501030</t>
  </si>
  <si>
    <t>3501040</t>
  </si>
  <si>
    <t>3501050</t>
  </si>
  <si>
    <t>3501060</t>
  </si>
  <si>
    <t>3501070</t>
  </si>
  <si>
    <t>3501090</t>
  </si>
  <si>
    <t>3501100</t>
  </si>
  <si>
    <t>3501110</t>
  </si>
  <si>
    <t>3501120</t>
  </si>
  <si>
    <t>3501140</t>
  </si>
  <si>
    <t>3501170</t>
  </si>
  <si>
    <t>3501180</t>
  </si>
  <si>
    <t>3501200</t>
  </si>
  <si>
    <t>3501220</t>
  </si>
  <si>
    <t>3501230</t>
  </si>
  <si>
    <t>3501340</t>
  </si>
  <si>
    <t>3501410</t>
  </si>
  <si>
    <t>3501420</t>
  </si>
  <si>
    <t>3501430</t>
  </si>
  <si>
    <t>3501630</t>
  </si>
  <si>
    <t>3501640</t>
  </si>
  <si>
    <t>3501660</t>
  </si>
  <si>
    <t>3503000</t>
  </si>
  <si>
    <t>3503010</t>
  </si>
  <si>
    <t>3503020</t>
  </si>
  <si>
    <t>3504000</t>
  </si>
  <si>
    <t>3504010</t>
  </si>
  <si>
    <t>3504020</t>
  </si>
  <si>
    <t>3504030</t>
  </si>
  <si>
    <t>3504800</t>
  </si>
  <si>
    <t>3505000</t>
  </si>
  <si>
    <t>3505010</t>
  </si>
  <si>
    <t>3505020</t>
  </si>
  <si>
    <t>3506000</t>
  </si>
  <si>
    <t>3506010</t>
  </si>
  <si>
    <t>3506030</t>
  </si>
  <si>
    <t>3506040</t>
  </si>
  <si>
    <t>3506050</t>
  </si>
  <si>
    <t>3507000</t>
  </si>
  <si>
    <t>3507010</t>
  </si>
  <si>
    <t>3507020</t>
  </si>
  <si>
    <t>3507030</t>
  </si>
  <si>
    <t>3507040</t>
  </si>
  <si>
    <t>3507050</t>
  </si>
  <si>
    <t>3507060</t>
  </si>
  <si>
    <t>3507600</t>
  </si>
  <si>
    <t>3510000</t>
  </si>
  <si>
    <t>3511000</t>
  </si>
  <si>
    <t>3511030</t>
  </si>
  <si>
    <t>3511050</t>
  </si>
  <si>
    <t>3511060</t>
  </si>
  <si>
    <t>3511080</t>
  </si>
  <si>
    <t>3511090</t>
  </si>
  <si>
    <t>3511100</t>
  </si>
  <si>
    <t>3511150</t>
  </si>
  <si>
    <t>3511160</t>
  </si>
  <si>
    <t>3511180</t>
  </si>
  <si>
    <t>3511190</t>
  </si>
  <si>
    <t>3511210</t>
  </si>
  <si>
    <t>3511230</t>
  </si>
  <si>
    <t>3511250</t>
  </si>
  <si>
    <t>3511260</t>
  </si>
  <si>
    <t>3511270</t>
  </si>
  <si>
    <t>3511280</t>
  </si>
  <si>
    <t>3511290</t>
  </si>
  <si>
    <t>3511330</t>
  </si>
  <si>
    <t>3511340</t>
  </si>
  <si>
    <t>3511390</t>
  </si>
  <si>
    <t>3511440</t>
  </si>
  <si>
    <t>3511640</t>
  </si>
  <si>
    <t>3511650</t>
  </si>
  <si>
    <t>3600000</t>
  </si>
  <si>
    <t>3601000</t>
  </si>
  <si>
    <t>3601010</t>
  </si>
  <si>
    <t>3601070</t>
  </si>
  <si>
    <t>3601080</t>
  </si>
  <si>
    <t>3601090</t>
  </si>
  <si>
    <t>3601150</t>
  </si>
  <si>
    <t>3601170</t>
  </si>
  <si>
    <t>3602000</t>
  </si>
  <si>
    <t>3602010</t>
  </si>
  <si>
    <t>3604000</t>
  </si>
  <si>
    <t>3604010</t>
  </si>
  <si>
    <t>3608000</t>
  </si>
  <si>
    <t>3608010</t>
  </si>
  <si>
    <t>5030000</t>
  </si>
  <si>
    <t>5031000</t>
  </si>
  <si>
    <t>5120000</t>
  </si>
  <si>
    <t>5121000</t>
  </si>
  <si>
    <t>5270000</t>
  </si>
  <si>
    <t>5271000</t>
  </si>
  <si>
    <t>5271010</t>
  </si>
  <si>
    <t>5271020</t>
  </si>
  <si>
    <t>5271030</t>
  </si>
  <si>
    <t>5271040</t>
  </si>
  <si>
    <t>5340000</t>
  </si>
  <si>
    <t>5341000</t>
  </si>
  <si>
    <t>5341010</t>
  </si>
  <si>
    <t>5341020</t>
  </si>
  <si>
    <t>5341030</t>
  </si>
  <si>
    <t>5341060</t>
  </si>
  <si>
    <t>5341070</t>
  </si>
  <si>
    <t>5341100</t>
  </si>
  <si>
    <t>5341800</t>
  </si>
  <si>
    <t>5342000</t>
  </si>
  <si>
    <t>5342010</t>
  </si>
  <si>
    <t>5490000</t>
  </si>
  <si>
    <t>5491000</t>
  </si>
  <si>
    <t>5500000</t>
  </si>
  <si>
    <t>5501000</t>
  </si>
  <si>
    <t>5501010</t>
  </si>
  <si>
    <t>5501020</t>
  </si>
  <si>
    <t>5530000</t>
  </si>
  <si>
    <t>5531000</t>
  </si>
  <si>
    <t>5560000</t>
  </si>
  <si>
    <t>5561000</t>
  </si>
  <si>
    <t>5561010</t>
  </si>
  <si>
    <t>5960000</t>
  </si>
  <si>
    <t>5961000</t>
  </si>
  <si>
    <t>5961010</t>
  </si>
  <si>
    <t>5980000</t>
  </si>
  <si>
    <t>5981000</t>
  </si>
  <si>
    <t>5981010</t>
  </si>
  <si>
    <t>5990000</t>
  </si>
  <si>
    <t>5991000</t>
  </si>
  <si>
    <t>5991010</t>
  </si>
  <si>
    <t>6010000</t>
  </si>
  <si>
    <t>6011000</t>
  </si>
  <si>
    <t>6011010</t>
  </si>
  <si>
    <t>6011020</t>
  </si>
  <si>
    <t>6070000</t>
  </si>
  <si>
    <t>6071000</t>
  </si>
  <si>
    <t>6110000</t>
  </si>
  <si>
    <t>6111000</t>
  </si>
  <si>
    <t>6120000</t>
  </si>
  <si>
    <t>6121000</t>
  </si>
  <si>
    <t>6121010</t>
  </si>
  <si>
    <t>6121020</t>
  </si>
  <si>
    <t>6121030</t>
  </si>
  <si>
    <t>6122000</t>
  </si>
  <si>
    <t>6122040</t>
  </si>
  <si>
    <t>6122050</t>
  </si>
  <si>
    <t>6122060</t>
  </si>
  <si>
    <t>6150000</t>
  </si>
  <si>
    <t>6151000</t>
  </si>
  <si>
    <t>6151010</t>
  </si>
  <si>
    <t>6151020</t>
  </si>
  <si>
    <t>6151030</t>
  </si>
  <si>
    <t>6170000</t>
  </si>
  <si>
    <t>6171000</t>
  </si>
  <si>
    <t>6360000</t>
  </si>
  <si>
    <t>6361000</t>
  </si>
  <si>
    <t>6370000</t>
  </si>
  <si>
    <t>6371000</t>
  </si>
  <si>
    <t>6371010</t>
  </si>
  <si>
    <t>6380000</t>
  </si>
  <si>
    <t>6381000</t>
  </si>
  <si>
    <t>6381010</t>
  </si>
  <si>
    <t>6381020</t>
  </si>
  <si>
    <t>6381030</t>
  </si>
  <si>
    <t>6381040</t>
  </si>
  <si>
    <t>6381050</t>
  </si>
  <si>
    <t>6381100</t>
  </si>
  <si>
    <t>6381120</t>
  </si>
  <si>
    <t>6381130</t>
  </si>
  <si>
    <t>6381160</t>
  </si>
  <si>
    <t>6440000</t>
  </si>
  <si>
    <t>6441000</t>
  </si>
  <si>
    <t>6441010</t>
  </si>
  <si>
    <t>6441030</t>
  </si>
  <si>
    <t>6450000</t>
  </si>
  <si>
    <t>6451000</t>
  </si>
  <si>
    <t>6451010</t>
  </si>
  <si>
    <t>6500000</t>
  </si>
  <si>
    <t>6501000</t>
  </si>
  <si>
    <t>6501010</t>
  </si>
  <si>
    <t>6510000</t>
  </si>
  <si>
    <t>6511000</t>
  </si>
  <si>
    <t>6511010</t>
  </si>
  <si>
    <t>6511020</t>
  </si>
  <si>
    <t>6520000</t>
  </si>
  <si>
    <t>6521000</t>
  </si>
  <si>
    <t>6521010</t>
  </si>
  <si>
    <t>6521030</t>
  </si>
  <si>
    <t>6521040</t>
  </si>
  <si>
    <t>6521050</t>
  </si>
  <si>
    <t>6521070</t>
  </si>
  <si>
    <t>6521090</t>
  </si>
  <si>
    <t>6521100</t>
  </si>
  <si>
    <t>6521200</t>
  </si>
  <si>
    <t>6521220</t>
  </si>
  <si>
    <t>6524000</t>
  </si>
  <si>
    <t>6524010</t>
  </si>
  <si>
    <t>6540000</t>
  </si>
  <si>
    <t>6541000</t>
  </si>
  <si>
    <t>6541020</t>
  </si>
  <si>
    <t>6541030</t>
  </si>
  <si>
    <t>6541050</t>
  </si>
  <si>
    <t>6541080</t>
  </si>
  <si>
    <t>6541100</t>
  </si>
  <si>
    <t>6541130</t>
  </si>
  <si>
    <t>6541140</t>
  </si>
  <si>
    <t>6541160</t>
  </si>
  <si>
    <t>6541170</t>
  </si>
  <si>
    <t>6541180</t>
  </si>
  <si>
    <t>6541200</t>
  </si>
  <si>
    <t>6541830</t>
  </si>
  <si>
    <t>6550000</t>
  </si>
  <si>
    <t>6551000</t>
  </si>
  <si>
    <t>6551020</t>
  </si>
  <si>
    <t>6551030</t>
  </si>
  <si>
    <t>6551050</t>
  </si>
  <si>
    <t>6551060</t>
  </si>
  <si>
    <t>6551070</t>
  </si>
  <si>
    <t>6551080</t>
  </si>
  <si>
    <t>6551100</t>
  </si>
  <si>
    <t>6560000</t>
  </si>
  <si>
    <t>6561000</t>
  </si>
  <si>
    <t>6561020</t>
  </si>
  <si>
    <t>6561040</t>
  </si>
  <si>
    <t>6561060</t>
  </si>
  <si>
    <t>6561070</t>
  </si>
  <si>
    <t>6561090</t>
  </si>
  <si>
    <t>6561100</t>
  </si>
  <si>
    <t>6561170</t>
  </si>
  <si>
    <t>6561820</t>
  </si>
  <si>
    <t>6561830</t>
  </si>
  <si>
    <t>6561840</t>
  </si>
  <si>
    <t>6561860</t>
  </si>
  <si>
    <t>6561880</t>
  </si>
  <si>
    <t>6570000</t>
  </si>
  <si>
    <t>6571000</t>
  </si>
  <si>
    <t>6571020</t>
  </si>
  <si>
    <t>6571030</t>
  </si>
  <si>
    <t>6580000</t>
  </si>
  <si>
    <t>6581000</t>
  </si>
  <si>
    <t>6581020</t>
  </si>
  <si>
    <t>6581030</t>
  </si>
  <si>
    <t>6581040</t>
  </si>
  <si>
    <t>6581070</t>
  </si>
  <si>
    <t>6590000</t>
  </si>
  <si>
    <t>6591000</t>
  </si>
  <si>
    <t>6591020</t>
  </si>
  <si>
    <t>6591030</t>
  </si>
  <si>
    <t>6591060</t>
  </si>
  <si>
    <t>6591080</t>
  </si>
  <si>
    <t>6591100</t>
  </si>
  <si>
    <t>6591110</t>
  </si>
  <si>
    <t>6600000</t>
  </si>
  <si>
    <t>6601000</t>
  </si>
  <si>
    <t>6601020</t>
  </si>
  <si>
    <t>6601030</t>
  </si>
  <si>
    <t>6620000</t>
  </si>
  <si>
    <t>6621000</t>
  </si>
  <si>
    <t>6621010</t>
  </si>
  <si>
    <t>6621020</t>
  </si>
  <si>
    <t>6621040</t>
  </si>
  <si>
    <t>6640000</t>
  </si>
  <si>
    <t>6641000</t>
  </si>
  <si>
    <t>6641010</t>
  </si>
  <si>
    <t>6641020</t>
  </si>
  <si>
    <t>6641030</t>
  </si>
  <si>
    <t>6641040</t>
  </si>
  <si>
    <t>6641050</t>
  </si>
  <si>
    <t>6650000</t>
  </si>
  <si>
    <t>6651000</t>
  </si>
  <si>
    <t>6730000</t>
  </si>
  <si>
    <t>6731000</t>
  </si>
  <si>
    <t>6731010</t>
  </si>
  <si>
    <t>6731050</t>
  </si>
  <si>
    <t>6740000</t>
  </si>
  <si>
    <t>6741000</t>
  </si>
  <si>
    <t>6741020</t>
  </si>
  <si>
    <t>6800000</t>
  </si>
  <si>
    <t>6801000</t>
  </si>
  <si>
    <t>6801020</t>
  </si>
  <si>
    <t>7710000</t>
  </si>
  <si>
    <t>7711000</t>
  </si>
  <si>
    <t>7711010</t>
  </si>
  <si>
    <t>7720000</t>
  </si>
  <si>
    <t>7721000</t>
  </si>
  <si>
    <t>7721010</t>
  </si>
  <si>
    <t>7730000</t>
  </si>
  <si>
    <t>7731000</t>
  </si>
  <si>
    <t>7731010</t>
  </si>
  <si>
    <t>7740000</t>
  </si>
  <si>
    <t>7741000</t>
  </si>
  <si>
    <t>7741010</t>
  </si>
  <si>
    <t>7750000</t>
  </si>
  <si>
    <t>7751000</t>
  </si>
  <si>
    <t>7751010</t>
  </si>
  <si>
    <t>7760000</t>
  </si>
  <si>
    <t>7761000</t>
  </si>
  <si>
    <t>7761010</t>
  </si>
  <si>
    <t>7770000</t>
  </si>
  <si>
    <t>7771000</t>
  </si>
  <si>
    <t>7771010</t>
  </si>
  <si>
    <t>7780000</t>
  </si>
  <si>
    <t>7781000</t>
  </si>
  <si>
    <t>7781010</t>
  </si>
  <si>
    <t>7790000</t>
  </si>
  <si>
    <t>7791000</t>
  </si>
  <si>
    <t>7791010</t>
  </si>
  <si>
    <t>7800000</t>
  </si>
  <si>
    <t>7801000</t>
  </si>
  <si>
    <t>7801010</t>
  </si>
  <si>
    <t>7810000</t>
  </si>
  <si>
    <t>7811000</t>
  </si>
  <si>
    <t>7811010</t>
  </si>
  <si>
    <t>7820000</t>
  </si>
  <si>
    <t>7821000</t>
  </si>
  <si>
    <t>7821010</t>
  </si>
  <si>
    <t>7830000</t>
  </si>
  <si>
    <t>7831000</t>
  </si>
  <si>
    <t>7831010</t>
  </si>
  <si>
    <t>7840000</t>
  </si>
  <si>
    <t>7841000</t>
  </si>
  <si>
    <t>7841010</t>
  </si>
  <si>
    <t>7850000</t>
  </si>
  <si>
    <t>7851000</t>
  </si>
  <si>
    <t>7851010</t>
  </si>
  <si>
    <t>7860000</t>
  </si>
  <si>
    <t>7861000</t>
  </si>
  <si>
    <t>7861010</t>
  </si>
  <si>
    <t>7870000</t>
  </si>
  <si>
    <t>7871000</t>
  </si>
  <si>
    <t>7871010</t>
  </si>
  <si>
    <t>7880000</t>
  </si>
  <si>
    <t>7881000</t>
  </si>
  <si>
    <t>7881010</t>
  </si>
  <si>
    <t>7890000</t>
  </si>
  <si>
    <t>7891000</t>
  </si>
  <si>
    <t>7891010</t>
  </si>
  <si>
    <t>7900000</t>
  </si>
  <si>
    <t>7901000</t>
  </si>
  <si>
    <t>7901010</t>
  </si>
  <si>
    <t>7910000</t>
  </si>
  <si>
    <t>7911000</t>
  </si>
  <si>
    <t>7911010</t>
  </si>
  <si>
    <t>7920000</t>
  </si>
  <si>
    <t>7921000</t>
  </si>
  <si>
    <t>7921010</t>
  </si>
  <si>
    <t>7930000</t>
  </si>
  <si>
    <t>7931000</t>
  </si>
  <si>
    <t>7931010</t>
  </si>
  <si>
    <t>7940000</t>
  </si>
  <si>
    <t>7941000</t>
  </si>
  <si>
    <t>7941010</t>
  </si>
  <si>
    <t>7950000</t>
  </si>
  <si>
    <t>7951000</t>
  </si>
  <si>
    <t>7951010</t>
  </si>
  <si>
    <t>7970000</t>
  </si>
  <si>
    <t>7971000</t>
  </si>
  <si>
    <t>7971010</t>
  </si>
  <si>
    <t>010000</t>
  </si>
  <si>
    <t>060000</t>
  </si>
  <si>
    <t>070000</t>
  </si>
  <si>
    <t>080000</t>
  </si>
  <si>
    <t>090000</t>
  </si>
  <si>
    <t>090215</t>
  </si>
  <si>
    <t>090216</t>
  </si>
  <si>
    <t>091205</t>
  </si>
  <si>
    <t>091206</t>
  </si>
  <si>
    <t>100000</t>
  </si>
  <si>
    <t>100106</t>
  </si>
  <si>
    <t>130114</t>
  </si>
  <si>
    <t>130115</t>
  </si>
  <si>
    <t>210106</t>
  </si>
  <si>
    <t>210107</t>
  </si>
  <si>
    <t>240606</t>
  </si>
  <si>
    <t>250310</t>
  </si>
  <si>
    <t>250316</t>
  </si>
  <si>
    <t>250317</t>
  </si>
  <si>
    <t>250342</t>
  </si>
  <si>
    <t>250351</t>
  </si>
  <si>
    <t>250352</t>
  </si>
  <si>
    <t>250353</t>
  </si>
  <si>
    <t>250354</t>
  </si>
  <si>
    <t>250355</t>
  </si>
  <si>
    <t>250356</t>
  </si>
  <si>
    <t>250362</t>
  </si>
  <si>
    <t>250366</t>
  </si>
  <si>
    <t>250398</t>
  </si>
  <si>
    <t>250405</t>
  </si>
  <si>
    <t>11</t>
  </si>
  <si>
    <t>30</t>
  </si>
  <si>
    <t>41</t>
  </si>
  <si>
    <t>50</t>
  </si>
  <si>
    <t>60</t>
  </si>
  <si>
    <t>65</t>
  </si>
  <si>
    <t>70</t>
  </si>
  <si>
    <t>75</t>
  </si>
  <si>
    <t>80</t>
  </si>
  <si>
    <t>90</t>
  </si>
  <si>
    <t>121</t>
  </si>
  <si>
    <t>181</t>
  </si>
  <si>
    <t>231</t>
  </si>
  <si>
    <t>251</t>
  </si>
  <si>
    <t>275</t>
  </si>
  <si>
    <t>276</t>
  </si>
  <si>
    <t>280</t>
  </si>
  <si>
    <t>310</t>
  </si>
  <si>
    <t>311</t>
  </si>
  <si>
    <t>313</t>
  </si>
  <si>
    <t>320</t>
  </si>
  <si>
    <t>321</t>
  </si>
  <si>
    <t>350</t>
  </si>
  <si>
    <t>351</t>
  </si>
  <si>
    <t>360</t>
  </si>
  <si>
    <t>527</t>
  </si>
  <si>
    <t>534</t>
  </si>
  <si>
    <t>550</t>
  </si>
  <si>
    <t>556</t>
  </si>
  <si>
    <t>596</t>
  </si>
  <si>
    <t>598</t>
  </si>
  <si>
    <t>599</t>
  </si>
  <si>
    <t>601</t>
  </si>
  <si>
    <t>612</t>
  </si>
  <si>
    <t>615</t>
  </si>
  <si>
    <t>637</t>
  </si>
  <si>
    <t>638</t>
  </si>
  <si>
    <t>644</t>
  </si>
  <si>
    <t>645</t>
  </si>
  <si>
    <t>650</t>
  </si>
  <si>
    <t>651</t>
  </si>
  <si>
    <t>652</t>
  </si>
  <si>
    <t>654</t>
  </si>
  <si>
    <t>655</t>
  </si>
  <si>
    <t>656</t>
  </si>
  <si>
    <t>657</t>
  </si>
  <si>
    <t>658</t>
  </si>
  <si>
    <t>659</t>
  </si>
  <si>
    <t>660</t>
  </si>
  <si>
    <t>662</t>
  </si>
  <si>
    <t>664</t>
  </si>
  <si>
    <t>673</t>
  </si>
  <si>
    <t>674</t>
  </si>
  <si>
    <t>680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</si>
  <si>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</si>
  <si>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</si>
  <si>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</si>
  <si>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</si>
  <si>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</si>
  <si>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</si>
  <si>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</si>
  <si>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</si>
  <si>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</si>
  <si>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</si>
  <si>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</si>
  <si>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</si>
  <si>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</si>
  <si>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</si>
  <si>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</si>
  <si>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</si>
  <si>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</si>
  <si>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</si>
  <si>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</si>
  <si>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</si>
  <si>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</si>
  <si>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</si>
  <si>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</si>
  <si>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</si>
  <si>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</si>
  <si>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797</t>
  </si>
  <si>
    <r>
      <t xml:space="preserve">Періодичність: </t>
    </r>
    <r>
      <rPr>
        <u/>
        <sz val="8"/>
        <color indexed="8"/>
        <rFont val="Times New Roman"/>
        <family val="1"/>
        <charset val="204"/>
      </rPr>
      <t>квартальна</t>
    </r>
    <r>
      <rPr>
        <sz val="8"/>
        <color indexed="8"/>
        <rFont val="Times New Roman"/>
        <family val="1"/>
        <charset val="204"/>
      </rPr>
      <t>, річна.</t>
    </r>
  </si>
  <si>
    <r>
      <t xml:space="preserve">Періодичність: місячна, </t>
    </r>
    <r>
      <rPr>
        <u/>
        <sz val="8"/>
        <color indexed="8"/>
        <rFont val="Times New Roman"/>
        <family val="1"/>
        <charset val="204"/>
      </rPr>
      <t>квартальна</t>
    </r>
    <r>
      <rPr>
        <sz val="8"/>
        <color indexed="8"/>
        <rFont val="Times New Roman"/>
        <family val="1"/>
        <charset val="204"/>
      </rPr>
      <t>, річна.</t>
    </r>
  </si>
  <si>
    <r>
      <t>Періодичність: місячна,</t>
    </r>
    <r>
      <rPr>
        <u/>
        <sz val="8"/>
        <color indexed="8"/>
        <rFont val="Times New Roman"/>
        <family val="1"/>
        <charset val="204"/>
      </rPr>
      <t xml:space="preserve"> квартальна</t>
    </r>
    <r>
      <rPr>
        <sz val="8"/>
        <color indexed="8"/>
        <rFont val="Times New Roman"/>
        <family val="1"/>
        <charset val="204"/>
      </rPr>
      <t>, річна.</t>
    </r>
  </si>
  <si>
    <r>
      <t xml:space="preserve">Періодичність: </t>
    </r>
    <r>
      <rPr>
        <u/>
        <sz val="8"/>
        <color indexed="8"/>
        <rFont val="Times New Roman"/>
        <family val="1"/>
        <charset val="204"/>
      </rPr>
      <t>квартальна</t>
    </r>
    <r>
      <rPr>
        <sz val="8"/>
        <color indexed="8"/>
        <rFont val="Times New Roman"/>
        <family val="1"/>
        <charset val="204"/>
      </rPr>
      <t>, річна</t>
    </r>
  </si>
  <si>
    <t>про надходження та використання коштів загального фонду (форма</t>
  </si>
  <si>
    <t xml:space="preserve">      №2д,</t>
  </si>
  <si>
    <t xml:space="preserve">      №2м)</t>
  </si>
  <si>
    <t>про надходження і використання коштів, отриманих як плата за послуги (форма</t>
  </si>
  <si>
    <t xml:space="preserve">№ 4-1д, </t>
  </si>
  <si>
    <t>№ 4-1м),</t>
  </si>
  <si>
    <t xml:space="preserve">№ 4-2д, </t>
  </si>
  <si>
    <t>№ 4-2м),</t>
  </si>
  <si>
    <t xml:space="preserve">(форма </t>
  </si>
  <si>
    <t>про надходження і використання інших надходжень спеціального фонду (форма</t>
  </si>
  <si>
    <r>
      <t>№ 4-3д</t>
    </r>
    <r>
      <rPr>
        <b/>
        <sz val="11"/>
        <color indexed="8"/>
        <rFont val="Times New Roman"/>
        <family val="1"/>
        <charset val="204"/>
      </rPr>
      <t xml:space="preserve">, </t>
    </r>
  </si>
  <si>
    <t>№ 4-3м)</t>
  </si>
  <si>
    <t>про заборгованість за бюджетними коштами (форма</t>
  </si>
  <si>
    <t xml:space="preserve">   № 7д, </t>
  </si>
  <si>
    <t xml:space="preserve">   №7м)</t>
  </si>
  <si>
    <t>про заборгованість за окремими програмами (форма    №  7д.1,     №7м.1)</t>
  </si>
  <si>
    <t>Державне управління справами</t>
  </si>
  <si>
    <t>Національна комісія, що здійснює державне регулювання у сфері ринків фінансових послуг</t>
  </si>
  <si>
    <t>Національна комісія з цінних паперів та фондового ринку</t>
  </si>
  <si>
    <t>630</t>
  </si>
  <si>
    <t>635</t>
  </si>
  <si>
    <t>Національна комісія, що здійснює державне регулювання у сфері енергетики</t>
  </si>
  <si>
    <t>Національна комісія, що здійснює державне регулювання у сфері комунальних послуг</t>
  </si>
  <si>
    <t>Рахункова палата</t>
  </si>
  <si>
    <t>661</t>
  </si>
  <si>
    <t>Центральна виборча комісія</t>
  </si>
  <si>
    <t>Центральна виборча комісія (загальнодержавні витрати)</t>
  </si>
  <si>
    <t>Національна акціонерна компанія "Украгролізинг"</t>
  </si>
  <si>
    <t>Вінницька обласна державна адміністрація</t>
  </si>
  <si>
    <t>Волинська обласна державна адміністрація</t>
  </si>
  <si>
    <t>Дніпропетровська обласна державна адміністрація</t>
  </si>
  <si>
    <t>Донецька обласна державна адміністрація</t>
  </si>
  <si>
    <t>Житомирська обласна державна адміністрація</t>
  </si>
  <si>
    <t>Закарпатська обласна державна адміністрація</t>
  </si>
  <si>
    <t>Запорізька обласна державна адміністрація</t>
  </si>
  <si>
    <t>івано-Франківська обласна державна адміністрація</t>
  </si>
  <si>
    <t>Кіровоградська обласна державна адміністрація</t>
  </si>
  <si>
    <t>Луганська обласна державна адміністрація</t>
  </si>
  <si>
    <t>Львівська обласна державна адміністрація</t>
  </si>
  <si>
    <t>Одеська обласна державна адміністрація</t>
  </si>
  <si>
    <t>Полтавська обласна державна адміністрація</t>
  </si>
  <si>
    <t>Рівненська обласна державна адміністрація</t>
  </si>
  <si>
    <t>Сумська обласна державна адміністрація</t>
  </si>
  <si>
    <t>Тернопільська обласна державна адміністрація</t>
  </si>
  <si>
    <t>Харківська обласна державна адміністрація</t>
  </si>
  <si>
    <t>Херсонська обласна державна адміністрація</t>
  </si>
  <si>
    <t>Хмельницька обласна державна адміністрація</t>
  </si>
  <si>
    <t>Черкаська обласна державна адміністрація</t>
  </si>
  <si>
    <t>Чернівецька обласна державна адміністрація</t>
  </si>
  <si>
    <t>Чернігівська обласна державна адміністрація</t>
  </si>
  <si>
    <t>Севастопольська міська державна адміністрація</t>
  </si>
  <si>
    <t>Центри первинної медичної (медико-санітарної) допомоги</t>
  </si>
  <si>
    <t>Програми і централізовані заходи з імунопрофілактики</t>
  </si>
  <si>
    <t>Оздоровлення громадян, які постраждали внаслідок Чорнобильської катастрофи</t>
  </si>
  <si>
    <t>Субсидії населенню для відшкодування витрат на оплату житлово-комунальних послуг</t>
  </si>
  <si>
    <t>Субсидії населенню для відшкодування витрат на придбання твердого та рідкого пічного побутового палива і скрапленого газу</t>
  </si>
  <si>
    <t>Капітальний ремонт третього корпусу центру захисту дітей "Наші діти" в м. Києві</t>
  </si>
  <si>
    <t>Компенсаційні виплати інвалідам на бензин, ремонт, техобслуговування автотранспорту та транспортне обслуговування</t>
  </si>
  <si>
    <t>Готельне господарство</t>
  </si>
  <si>
    <t>100602</t>
  </si>
  <si>
    <t>Книговидання</t>
  </si>
  <si>
    <t>Житлове будівництво та придбання житла для окремих категорій населення</t>
  </si>
  <si>
    <t>Будівництво та розвиток мережі метрополітенів</t>
  </si>
  <si>
    <t>Розробка схем та проектних рішень масового застосування</t>
  </si>
  <si>
    <t>Платежі за кредитними угодами, укладеними під гарантії Уряду</t>
  </si>
  <si>
    <t>Створення захисних лісових насаджень та полезахисних лісових смуг</t>
  </si>
  <si>
    <t>Збереження природно-заповідного фонду</t>
  </si>
  <si>
    <t>Резервний фонд</t>
  </si>
  <si>
    <t>250312</t>
  </si>
  <si>
    <t>250314</t>
  </si>
  <si>
    <t>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t>
  </si>
  <si>
    <t>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t>
  </si>
  <si>
    <t>250318</t>
  </si>
  <si>
    <t>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t>
  </si>
  <si>
    <t>Субвенція з державного бюджету місцевим бюджетам на виплату допомоги сім'ям з дітьми, малозабезпеченим сім'ям, інвалідам з дитинства, дітям-інвалідам та тимчасової державної допомоги дітям</t>
  </si>
  <si>
    <t>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t>
  </si>
  <si>
    <t>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t>
  </si>
  <si>
    <t>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t>
  </si>
  <si>
    <t>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t>
  </si>
  <si>
    <t>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t>
  </si>
  <si>
    <t>250347</t>
  </si>
  <si>
    <t>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t>
  </si>
  <si>
    <t>250348</t>
  </si>
  <si>
    <t>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t>
  </si>
  <si>
    <t>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t>
  </si>
  <si>
    <t>Субвенція з державного бюджету обласному бюджету Луганської області на капітальний ремонт управління соціального захисту населення</t>
  </si>
  <si>
    <t>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t>
  </si>
  <si>
    <t>Субвенція з державного бюджету місцевим бюджетам на соціально-економічний розвиток</t>
  </si>
  <si>
    <t>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t>
  </si>
  <si>
    <t>Субвенція з державного бюджету обласному бюджету Волинської області на соціально-економічний розвиток Волинської області</t>
  </si>
  <si>
    <t>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t>
  </si>
  <si>
    <t>250363</t>
  </si>
  <si>
    <t>Субвенція з державного бюджету місцевим бюджетам на здійснення заходів щодо соціально-економічного розвитку окремих територій</t>
  </si>
  <si>
    <t>250370</t>
  </si>
  <si>
    <t>250371</t>
  </si>
  <si>
    <t>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t>
  </si>
  <si>
    <t>250372</t>
  </si>
  <si>
    <t>Субвенція з державного бюджету місцевим бюджетам на придбання медичного автотранспорту та обладнання для закладів охорони здоров'я</t>
  </si>
  <si>
    <t>250373</t>
  </si>
  <si>
    <t>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t>
  </si>
  <si>
    <t>Субвенція з державного бюджету міському бюджету міста Донецька на придбання сучасного медичного обладнання для закладів охорони здоров'я</t>
  </si>
  <si>
    <t>Субвенція з державного бюджету місцевим бюджетам на проведення виборів депутатів Верховної Ради Автономної Республіки Крим, місцевих рад та сільських, селищних, міських голів</t>
  </si>
  <si>
    <t>250390</t>
  </si>
  <si>
    <t>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t>
  </si>
  <si>
    <t>250391</t>
  </si>
  <si>
    <t>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t>
  </si>
  <si>
    <t>250392</t>
  </si>
  <si>
    <t>Субвенція з державного бюджету обласному бюджету Київської області на придбання медичного обладнання для Київської обласної клінічної лікарні</t>
  </si>
  <si>
    <t>250393</t>
  </si>
  <si>
    <t>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t>
  </si>
  <si>
    <t>250395</t>
  </si>
  <si>
    <t>Субвенція з державного бюджету бюджету Баранівського району Житомирської області на соціально-економічний розвиток</t>
  </si>
  <si>
    <t>250396</t>
  </si>
  <si>
    <t>Субвенція з державного бюджету бюджету Новоград-Волинського району Житомирської області на соціально-економічний розвиток</t>
  </si>
  <si>
    <t>250397</t>
  </si>
  <si>
    <t>Субвенція з державного бюджету бюджету Червоноармійського району Житомирської області на соціально-економічний розвиток</t>
  </si>
  <si>
    <t>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t>
  </si>
  <si>
    <t>Повернення коштів, наданих для кредитування індивідуальних сільських забудовників</t>
  </si>
  <si>
    <t>Витрати, пов'язані з наданням та обслуговуванням пільгових довгострокових кредитів, наданих громадянам на будівництво (реконструкцію) та придбання житла</t>
  </si>
  <si>
    <t>Витрати, пов'язані з наданням та обслуговуванням державних пільгових кредитів, наданих індивідуальним сільським забудовникам</t>
  </si>
  <si>
    <t>Апарат Верховної Ради України</t>
  </si>
  <si>
    <t>Здійснення законотворчої діяльності Верховної Ради України</t>
  </si>
  <si>
    <t>Обслуговування та організаційне, інформаційно-аналітичне, матеріально-технічне забезпечення діяльності Верховної Ради України</t>
  </si>
  <si>
    <t>Організація та здійснення офіційних прийомів Верховною Радою України</t>
  </si>
  <si>
    <t>Візити народних депутатів України за кордон</t>
  </si>
  <si>
    <t>Обслуговування діяльності Верховної Ради України</t>
  </si>
  <si>
    <t>Створення автоматизованої інформаційно-аналітичної системи органів законодавчої влади</t>
  </si>
  <si>
    <t>Фінансова підтримка санаторно-курортного комплексу Управління справами Верховної Ради України</t>
  </si>
  <si>
    <t>Висвітлення діяльності народних депутатів України через засоби телебачення і радіомовлення</t>
  </si>
  <si>
    <t>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t>
  </si>
  <si>
    <t>Капітальний ремонт житлового фонду Верховної Ради України</t>
  </si>
  <si>
    <t>Апарат Державного управління справами</t>
  </si>
  <si>
    <t>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t>
  </si>
  <si>
    <t>Організаційне, інформаційно-аналітичне та матеріально-технічне забезпечення діяльності  Президента України</t>
  </si>
  <si>
    <t>Обслуговування діяльності Президента України, Адміністрації Президента України та інших державних органів</t>
  </si>
  <si>
    <t>Візити Президента України за кордон</t>
  </si>
  <si>
    <t>Виготовлення державних нагород та пам'ятних знаків</t>
  </si>
  <si>
    <t>Фінансова підтримка санаторно-курортних закладів</t>
  </si>
  <si>
    <t>Прикладні розробки у сфері державного управління</t>
  </si>
  <si>
    <t>Оздоровлення і відпочинок дітей в дитячих закладах оздоровлення</t>
  </si>
  <si>
    <t>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t>
  </si>
  <si>
    <t>Збереження природно-заповідного фонду в національних природних парках та заповідниках</t>
  </si>
  <si>
    <t>Прикладні дослідження і розробки у сфері профілактичної та клінічної медицини</t>
  </si>
  <si>
    <t>Створення автоматизованої системи інформаційно-аналітичного забезпечення Адміністрації Президента України</t>
  </si>
  <si>
    <t>Надання  медичних  послуг  медичними  закладами</t>
  </si>
  <si>
    <t>Поліклінічно-амбулаторне обслуговування, діагностика та лікування народних депутатів України та керівного складу органів державної влади</t>
  </si>
  <si>
    <t>Державний санітарно-епідеміологічний нагляд в  лікувально-оздоровчих закладах Державного управління справами та на об'єктах органів державної влади</t>
  </si>
  <si>
    <t>Підвищення кваліфікації лікарів та середнього медичного персоналу в системі лікувально-оздоровчих закладів Державного управління справами</t>
  </si>
  <si>
    <t>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t>
  </si>
  <si>
    <t>Ведення лісового та мисливського господарства та забезпечення утримання резиденції</t>
  </si>
  <si>
    <t>Фінансова підтримка інформаційного бюлетеня "Офіційний вісник Президента України"</t>
  </si>
  <si>
    <t>Виконання загальнодержавних організаційних, інформаційно-аналітичних та науково-методологічних заходів з питань євроатлантичної інтеграції</t>
  </si>
  <si>
    <t>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t>
  </si>
  <si>
    <t>Підготовка науково-педагогічних і наукових кадрів з питань стратегічних проблем внутрішньої і зовнішньої політики</t>
  </si>
  <si>
    <t>Заходи щодо зміцнення матеріально-технічної бази Національного палацу мистецтв "Україна"</t>
  </si>
  <si>
    <t>Надання науково-методичної та консультативної підтримки розвитку місцевого самоврядування</t>
  </si>
  <si>
    <t>Забезпечення перевезень вищих посадових осіб держави авіаційним транспортом</t>
  </si>
  <si>
    <t>Відновлення у державній власності будівель і споруд пансіонату "Гліцинія"</t>
  </si>
  <si>
    <t>Фінансова підтримка Національного комплексу "Експоцентр України"</t>
  </si>
  <si>
    <t>Заходи з обміну та вивчення досвіду у провідних клініках світу</t>
  </si>
  <si>
    <t>Створення Національного культурно-мистецького та музейного комплексу "Мистецький арсенал"</t>
  </si>
  <si>
    <t>Проведення міжнародного форуму "європа і Україна"</t>
  </si>
  <si>
    <t>Конкурсний відбір та присудження Національної премії України імені Тараса Шевченка</t>
  </si>
  <si>
    <t>Виплата Державних премій України</t>
  </si>
  <si>
    <t>Капітальний ремонт житлового фонду</t>
  </si>
  <si>
    <t>Будівництво, капітальний ремонт, реконструкція та реставрація об'єктів</t>
  </si>
  <si>
    <t>Реконструкція корпусу N 1 Державного підприємства "Санаторій "Кришталевий палац"</t>
  </si>
  <si>
    <t>Реконструкція та реставрація об'єктів Державного підприємства "Санаторій "Гурзуфський" та парку-пам'ятника загальнодержавного значення</t>
  </si>
  <si>
    <t>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t>
  </si>
  <si>
    <t>Реставрація та пристосування Маріїнського палацу в м. Києві</t>
  </si>
  <si>
    <t>Аварійно-відновлювальні роботи з ліквідації аварійного стану житлового будинку по вул. Срібнокільській, 20 у м. Києві</t>
  </si>
  <si>
    <t>Капітальний ремонт будівель Державного підприємства "Санаторій "Південний"</t>
  </si>
  <si>
    <t>Будівництво Реабілітаційного центру на базі Державного підприємства "Санаторій "Конча-Заспа"</t>
  </si>
  <si>
    <t>Представництво Президента України в Автономній Республіці Крим</t>
  </si>
  <si>
    <t>Здійснення повноважень постійним представником Президента України в Автономній Республіці Крим</t>
  </si>
  <si>
    <t>Національна служба посередництва і примирення України</t>
  </si>
  <si>
    <t>Сприяння врегулюванню колективних трудових спорів (конфліктів)</t>
  </si>
  <si>
    <t>Прикладні розробки з питань посередництва і примирення при вирішенні колективних трудових спорів (конфліктів)</t>
  </si>
  <si>
    <t>Господарсько-фінансовий департамент Секретаріату Кабінету Міністрів України</t>
  </si>
  <si>
    <t>Секретаріат Кабінету Міністрів України</t>
  </si>
  <si>
    <t>Обслуговування та організаційне, інформаційно-аналітичне та матеріально-технічне забезпечення діяльності Кабінету Міністрів України</t>
  </si>
  <si>
    <t>Організація та здійснення офіційних прийомів керівництвом Кабінету Міністрів України</t>
  </si>
  <si>
    <t>Обслуговування діяльності Кабінету Міністрів України</t>
  </si>
  <si>
    <t>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t>
  </si>
  <si>
    <t>Візити урядових делегацій та відрядження працівників органів державної влади за кордон  за рішенням Кабінету Міністрів України</t>
  </si>
  <si>
    <t>Перепідготовка та підвищення кваліфікації працівників Секретаріату Кабінету Міністрів України</t>
  </si>
  <si>
    <t>Фінансова підтримка газети "Урядовий кур'єр"</t>
  </si>
  <si>
    <t>Організаційне забезпечення підготовки та проведення в Україні фінальної частини чемпіонату європи 2012 року з футболу</t>
  </si>
  <si>
    <t>Забезпечення функціонування та розвитку системи спеціальної інформації</t>
  </si>
  <si>
    <t>інформаційно-аналітичне та організаційне забезпечення оперативного реагування органів виконавчої влади</t>
  </si>
  <si>
    <t>Забезпечення діяльності Українського інституту національної пам'яті</t>
  </si>
  <si>
    <t>Державна судова адміністрація України</t>
  </si>
  <si>
    <t>Апарат Державної судової адміністрації України</t>
  </si>
  <si>
    <t>Організаційне забезпечення діяльності судів та установ судової системи</t>
  </si>
  <si>
    <t>Здійснення правосуддя місцевими господарськими судами</t>
  </si>
  <si>
    <t>Здійснення правосуддя військовими судами</t>
  </si>
  <si>
    <t>Здійснення правосуддя апеляційними господарськими судами</t>
  </si>
  <si>
    <t>Забезпечення діяльності Вищої кваліфікаційної комісії суддів України</t>
  </si>
  <si>
    <t>Виконання рішень судів на користь суддів</t>
  </si>
  <si>
    <t>Здійснення правосуддя апеляційними адміністративними судами</t>
  </si>
  <si>
    <t>Здійснення правосуддя місцевими адміністративними судами</t>
  </si>
  <si>
    <t>Придбання (будівництво) житла для суддів Апеляційного суду України, апеляційних і місцевих судів</t>
  </si>
  <si>
    <t>Створення автоматизованої системи документообігу у судах та забезпечення її функціонування</t>
  </si>
  <si>
    <t>Проведення санації будівель бюджетних установ Державної судової адміністрації, у тому числі розроблення проектно-кошторисної документації</t>
  </si>
  <si>
    <t>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t>
  </si>
  <si>
    <t>Підтримка судової реформи</t>
  </si>
  <si>
    <t>Забезпечення судів належними приміщеннями та суддів службовим житлом</t>
  </si>
  <si>
    <t>Реконструкція  з добудовою приміщення Шацького районного суду Волинської області</t>
  </si>
  <si>
    <t>Верховний Суд України</t>
  </si>
  <si>
    <t>Апарат Верховного Суду України</t>
  </si>
  <si>
    <t>Здійснення правосуддя Верховним Судом України</t>
  </si>
  <si>
    <t>Підвищення кваліфікації суддів та працівників апарату Верховного Суду України</t>
  </si>
  <si>
    <t>Вищий спеціалізований суд України з розгляду цивільних і кримінальних справ</t>
  </si>
  <si>
    <t>Апарат Вищого спеціалізованого суду України з розгляду цивільних і кримінальних справ</t>
  </si>
  <si>
    <t>Здійснення правосуддя Вищим спеціалізованим судом України з розгляду цивільних і кримінальних справ</t>
  </si>
  <si>
    <t>Вищий господарський суд України</t>
  </si>
  <si>
    <t>Здійснення правосуддя Вищим господарським судом України</t>
  </si>
  <si>
    <t>Вищий адміністративний суд України</t>
  </si>
  <si>
    <t>Апарат Вищого адміністративного суду України</t>
  </si>
  <si>
    <t>Здійснення правосуддя Вищим адміністративним судом України</t>
  </si>
  <si>
    <t>Конституційний Суд України</t>
  </si>
  <si>
    <t>Забезпечення конституційної юрисдикції в Україні</t>
  </si>
  <si>
    <t>Генеральна прокуратура України</t>
  </si>
  <si>
    <t>Підготовка кадрів та підвищення кваліфікації прокурорсько-слідчих кадрів Національною академією прокуратури України</t>
  </si>
  <si>
    <t>Міністерство внутрішніх справ України</t>
  </si>
  <si>
    <t>Апарат Міністерства внутрішніх справ України</t>
  </si>
  <si>
    <t>Керівництво та управління діяльністю органів внутрішніх справ</t>
  </si>
  <si>
    <t>1001020</t>
  </si>
  <si>
    <t>Створення та функціонування Державної інформаційної системи реєстраційного обліку фізичних осіб та їх документування</t>
  </si>
  <si>
    <t>Створення та впровадження Національної автоматизованої інформаційної системи Департаменту державної автомобільної інспекції України</t>
  </si>
  <si>
    <t>1001040</t>
  </si>
  <si>
    <t>Участь органів внутрішніх справ у боротьбі з нелегальною міграцією, створення та утримання пунктів розміщення незаконних мігрантів</t>
  </si>
  <si>
    <t>Забезпечення захисту прав і свобод громадян, суспільства і держави від протиправних посягань, охорона громадського порядку та протидія незаконній міграції</t>
  </si>
  <si>
    <t>1001060</t>
  </si>
  <si>
    <t>Створення та впровадження єдиної системи цифрового зв'язку органів та підрозділів внутрішніх справ</t>
  </si>
  <si>
    <t>Участь органів внутрішніх справ у міжнародних миротворчих операціях</t>
  </si>
  <si>
    <t>1001090</t>
  </si>
  <si>
    <t>Заходи, пов'язані  із забезпеченням правопорядку під час проведення євро-2012</t>
  </si>
  <si>
    <t>Медичне забезпечення працівників, осіб рядового і начальницького складу органів внутрішніх справ</t>
  </si>
  <si>
    <t>1001110</t>
  </si>
  <si>
    <t>Закупівля і модернізація озброєння, військової та спеціальної техніки за державним оборонним замовленням Міністерства внутрішніх справ</t>
  </si>
  <si>
    <t>Дошкільна освіта та заходи з позашкільної роботи з дітьми працівників,  осіб рядового та начальницького складу органів внутрішніх справ</t>
  </si>
  <si>
    <t>1001160</t>
  </si>
  <si>
    <t>Забезпечення заходів спеціальними підрозділами  по боротьбі  з організованою злочинністю Міністерства внутрішніх справ України</t>
  </si>
  <si>
    <t>Наукове та інформаційно-аналітичне забезпечення заходів по боротьбі з організованою злочинністю і корупцією</t>
  </si>
  <si>
    <t>1001180</t>
  </si>
  <si>
    <t>Забезпечення особистої безпеки суддів і членів їх сімей, охорони приміщень суду, громадського порядку під час здійснення правосуддя</t>
  </si>
  <si>
    <t>1001190</t>
  </si>
  <si>
    <t>Будівництво (придбання) житла для осіб рядового і начальницького складу органів внутрішніх справ</t>
  </si>
  <si>
    <t>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t>
  </si>
  <si>
    <t>Головне управління внутрішніх військ Міністерства внутрішніх справ України</t>
  </si>
  <si>
    <t>Керівництво та управління внутрішніми військами</t>
  </si>
  <si>
    <t>Участь внутрішніх військ в охороні громадського порядку та боротьбі із злочинністю, охорона арештованих, засуджених та охорона особливо важливих об'єктів</t>
  </si>
  <si>
    <t>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t>
  </si>
  <si>
    <t>1003040</t>
  </si>
  <si>
    <t>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t>
  </si>
  <si>
    <t>1003050</t>
  </si>
  <si>
    <t>Заходи, пов'язані із переходом на військову службу за контрактом</t>
  </si>
  <si>
    <t>Підготовка кадрів для внутрішніх військ МВС України вищими навчальними закладами ііі і іV рівнів акредитації</t>
  </si>
  <si>
    <t>Стаціонарне лікування військовослужбовців внутрішніх військ МВС України у власних медичних закладах</t>
  </si>
  <si>
    <t>Будівництво (придбання) житла для військовослужбовців внутрішніх військ МВС України</t>
  </si>
  <si>
    <t>Державна міграційна служба України</t>
  </si>
  <si>
    <t>Керівництво та управління у сфері міграції, громадянства, імміграції та реєстрації фізичних осіб</t>
  </si>
  <si>
    <t>Забезпечення виконання завдань та функцій у сфері громадянства, імміграції та реєстрації фізичних осіб</t>
  </si>
  <si>
    <t>1004040</t>
  </si>
  <si>
    <t>Створення та впровадження єдиної національної бази даних управління міграційними потоками</t>
  </si>
  <si>
    <t>1004050</t>
  </si>
  <si>
    <t>Утримання установ тимчасового розміщення біженців та інших категорій мігрантів, виконання міжнародних угод про реадмісію</t>
  </si>
  <si>
    <t>Надання допомоги біженцям</t>
  </si>
  <si>
    <t>Внески до Міжнародної організації міграції</t>
  </si>
  <si>
    <t>1004080</t>
  </si>
  <si>
    <t>Створення та утримання пунктів розміщення незаконних мігрантів та інформаційної системи обліку та аналізу міграційних потоків</t>
  </si>
  <si>
    <t>1010000</t>
  </si>
  <si>
    <t>Міністерство внутрішніх справ України (загальнодержавні витрати)</t>
  </si>
  <si>
    <t>1011000</t>
  </si>
  <si>
    <t>Міністерство енергетики та вугільної промисловості України</t>
  </si>
  <si>
    <t>Апарат Міністерства енергетики та вугільної промисловості України</t>
  </si>
  <si>
    <t>Загальне керівництво та управління у сфері паливно-енергетичного комплексу та вугільної промисловості</t>
  </si>
  <si>
    <t>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t>
  </si>
  <si>
    <t>Реструктуризація вугільної та торфодобувної промисловості</t>
  </si>
  <si>
    <t>Заходи з реалізації Державної цільової економічної програми "Ядерне паливо України"</t>
  </si>
  <si>
    <t>Підготовка фахівців для підприємств ядерно-промислового комплексу Севастопольським національним університетом ядерної енергії та промисловості</t>
  </si>
  <si>
    <t>Гірничорятувальні заходи на вугледобувних підприємствах</t>
  </si>
  <si>
    <t>Державна підтримка вугледобувних підприємств на часткове покриття витрат із собівартості готової товарної вугільної продукції</t>
  </si>
  <si>
    <t>1101120</t>
  </si>
  <si>
    <t>Створення резерву ядерного палива та ядерних матеріалів</t>
  </si>
  <si>
    <t>Фінансова підтримка розвитку наукової інфраструктури у сфері енергетики</t>
  </si>
  <si>
    <t>Фізичний захист ядерних установок та ядерних матеріалів</t>
  </si>
  <si>
    <t>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t>
  </si>
  <si>
    <t>1101180</t>
  </si>
  <si>
    <t>Реалізація заходів, передбачених Державною цільовою економічною програмою енергоефективності на 2010 - 2015 роки</t>
  </si>
  <si>
    <t>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t>
  </si>
  <si>
    <t>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t>
  </si>
  <si>
    <t>1101310</t>
  </si>
  <si>
    <t>Облаштування Одеського і Безіменного газових родовищ та Субботінського нафтового родовища для введення їх в експлуатацію</t>
  </si>
  <si>
    <t>1101400</t>
  </si>
  <si>
    <t>1101420</t>
  </si>
  <si>
    <t>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t>
  </si>
  <si>
    <t>Виконання першочергових екологічних заходів у м. Дніпродзержинськ</t>
  </si>
  <si>
    <t>1101440</t>
  </si>
  <si>
    <t>Внесок України до Енергетичного Співтовариства</t>
  </si>
  <si>
    <t>1101600</t>
  </si>
  <si>
    <t>Реконструкція гідроелектростанцій ПАТ "Укргідроенерго"</t>
  </si>
  <si>
    <t>Впровадження Програми реформування та розвитку енергетичного сектора</t>
  </si>
  <si>
    <t>1101640</t>
  </si>
  <si>
    <t>Підвищення надійності постачання електроенергії в Україні</t>
  </si>
  <si>
    <t>1101650</t>
  </si>
  <si>
    <t>Будівництво ПЛ 750 кВ Рівненська АЕС - Київська</t>
  </si>
  <si>
    <t>Підтримка впровадження Енергетичної стратегії України на період до 2030 року</t>
  </si>
  <si>
    <t>1101670</t>
  </si>
  <si>
    <t>Будівництво повітряної лінії 750 кВ Запорізька - Каховська</t>
  </si>
  <si>
    <t>1101680</t>
  </si>
  <si>
    <t>Підвищення ефективності передачі електроенергії (Модернізація підстанцій)</t>
  </si>
  <si>
    <t>1101690</t>
  </si>
  <si>
    <t>Модернізація та реконструкція магістрального газопроводу Уренгой-Помари-Ужгород</t>
  </si>
  <si>
    <t>1110000</t>
  </si>
  <si>
    <t>Міністерство палива та енергетики України (загальнодержавні витрати)</t>
  </si>
  <si>
    <t>1111000</t>
  </si>
  <si>
    <t>Міністерство економічного розвитку і торгівлі України</t>
  </si>
  <si>
    <t>Апарат Міністерства економічного розвитку і торгівлі України</t>
  </si>
  <si>
    <t>Керівництво та управління у сфері економічного розвитку і торгівлі</t>
  </si>
  <si>
    <t>Внески України до бюджету ГАТТ/СОТ та єдиного бюджету органів СНД</t>
  </si>
  <si>
    <t>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t>
  </si>
  <si>
    <t>інформаційне та організаційне забезпечення участі України у міжнародних форумах, конференціях, виставках</t>
  </si>
  <si>
    <t>Дослідження, 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підготовка наукових кадрів та фінансова</t>
  </si>
  <si>
    <t>Проведення науково-практичних конференцій і семінарів з економічних проблем</t>
  </si>
  <si>
    <t>Підвищення кваліфікації державних службовців у сфері економіки та перепідготовка управлінських кадрів для сфери підприємництва</t>
  </si>
  <si>
    <t>1201100</t>
  </si>
  <si>
    <t>Перепідготовка управлінських кадрів для сфери підприємництва</t>
  </si>
  <si>
    <t>Фінансова підтримка видань з економічних питань і забезпечення функціонування веб-порталу з питань державних закупівель</t>
  </si>
  <si>
    <t>1201140</t>
  </si>
  <si>
    <t>Капітальний ремонт відомчого житлового фонду</t>
  </si>
  <si>
    <t>1201150</t>
  </si>
  <si>
    <t>Забезпечення діяльності Організаційної групи єЕП</t>
  </si>
  <si>
    <t>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t>
  </si>
  <si>
    <t>1201200</t>
  </si>
  <si>
    <t>Реалізація проектів, спрямованих на скорочення викидів або збільшення поглинання парникових газів</t>
  </si>
  <si>
    <t>1201210</t>
  </si>
  <si>
    <t>Заходи із створення організаційно-правових умов для залучення інвестицій, необхідних для підготовки та проведення євро -2012</t>
  </si>
  <si>
    <t>1201220</t>
  </si>
  <si>
    <t>Збереження та функціонування національної еталонної бази, забезпечення функціонування державних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t>
  </si>
  <si>
    <t>Прикладні розробки у сфері державного контролю за цінами</t>
  </si>
  <si>
    <t>Заходи по реалізації Національної програми сприяння розвитку малого підприємництва в Україні</t>
  </si>
  <si>
    <t>1201350</t>
  </si>
  <si>
    <t>Часткове відшкодування відсоткових ставок за кредитами, що надаються суб'єктам малого та середнього бізнесу на реалізацію інвестиційних проектів</t>
  </si>
  <si>
    <t>1201360</t>
  </si>
  <si>
    <t>Мікрокредитування суб'єктів малого підприємництва</t>
  </si>
  <si>
    <t>Підготовка та проведення Міжнародного чемпіонату із стратегічного менеджменту в Україні</t>
  </si>
  <si>
    <t>1201380</t>
  </si>
  <si>
    <t>Державний метрологічний нагляд</t>
  </si>
  <si>
    <t>1201390</t>
  </si>
  <si>
    <t>Заходи щодо запобігання катастрофи техногенного характеру на державному підприємстві "Горлівський хімічний завод"</t>
  </si>
  <si>
    <t>1201400</t>
  </si>
  <si>
    <t>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t>
  </si>
  <si>
    <t>1201420</t>
  </si>
  <si>
    <t>Забезпечення міжнародного співробітництва та участь у міжнародних виставках</t>
  </si>
  <si>
    <t>Заходи щодо зміцнення інформаційної бази для прийняття рішень і прогнозування</t>
  </si>
  <si>
    <t>1201640</t>
  </si>
  <si>
    <t>Розвиток приватного сектора</t>
  </si>
  <si>
    <t>1201800</t>
  </si>
  <si>
    <t>Реконструкція та ремонт приміщень ННЦ "інститут метрології" для зберігання джерел іонізуючого випромінювання та функціонування еталонної бази України</t>
  </si>
  <si>
    <t>Державна інспекція України з питань захисту прав споживачів</t>
  </si>
  <si>
    <t>Керівництво та управління у сфері захисту прав споживачів</t>
  </si>
  <si>
    <t>Збереження та функціонування національної еталонної бази</t>
  </si>
  <si>
    <t>Здійснення державного контролю за додержанням законодавства про захист прав споживачів</t>
  </si>
  <si>
    <t>Гармонізація національних стандартів з міжнародними та європейськими</t>
  </si>
  <si>
    <t>Виробництво та розповсюдження соціальної реклами щодо шкоди тютюнопаління та зловживання алкоголем</t>
  </si>
  <si>
    <t>1202090</t>
  </si>
  <si>
    <t>Придбання та функціонування пересувних лабораторій з контролю якості та безпеки нафтопродуктів</t>
  </si>
  <si>
    <t>1202100</t>
  </si>
  <si>
    <t>Створення та вдосконалення електронних інформаційних систем та ресурсів Держспоживстандарту України</t>
  </si>
  <si>
    <t>1202110</t>
  </si>
  <si>
    <t>Створення національної системи геомоніторингу та дистанційного зондування землі</t>
  </si>
  <si>
    <t>Забезпечення функціонування державних служб</t>
  </si>
  <si>
    <t>Проведення незалежної експертизи (випробувань) якості товарів, сировини, матеріалів, напівфабрикатів та комплектуючих виробів</t>
  </si>
  <si>
    <t>1202810</t>
  </si>
  <si>
    <t>Реконструкція споруд та лабораторних приміщень Національного наукового центру "інститут метрології"</t>
  </si>
  <si>
    <t>1203000</t>
  </si>
  <si>
    <t>Державне агентство резерву України</t>
  </si>
  <si>
    <t>1203010</t>
  </si>
  <si>
    <t>Керівництво та управління у сфері державного резерву</t>
  </si>
  <si>
    <t>1203020</t>
  </si>
  <si>
    <t>Обслуговування державного матеріального резерву</t>
  </si>
  <si>
    <t>1203030</t>
  </si>
  <si>
    <t>Відшкодування підприємствам, установам та організаціям витрат, пов'язаних з обслуговуванням матеріальних цінностей державного резерву</t>
  </si>
  <si>
    <t>1203040</t>
  </si>
  <si>
    <t>Накопичення (приріст) матеріальних цінностей державного матеріального резерву</t>
  </si>
  <si>
    <t>1203050</t>
  </si>
  <si>
    <t>Повернення коштів, наданих з державного бюджету на закупівлю сільськогосподарської продукції</t>
  </si>
  <si>
    <t>1203060</t>
  </si>
  <si>
    <t>Заходи щодо  формування державного замовлення на ринку продовольчих товарів</t>
  </si>
  <si>
    <t>1203070</t>
  </si>
  <si>
    <t>Створення державних запасів світлих нафтопродуктів та цукру</t>
  </si>
  <si>
    <t>1203090</t>
  </si>
  <si>
    <t>Проведення державним підприємством "Ресурспостач" розрахунків за надання послуг у галузі права щодо повернення бюджетних коштів</t>
  </si>
  <si>
    <t>Державний комітет України з питань регуляторної політики та підприємництва</t>
  </si>
  <si>
    <t>Керівництво та управління у сфері регуляторної політики та підприємництва</t>
  </si>
  <si>
    <t>Державне агентство з інвестицій та управління національними проектами України</t>
  </si>
  <si>
    <t>1205020</t>
  </si>
  <si>
    <t>Державна програма розвитку Національної депозитарної системи України</t>
  </si>
  <si>
    <t>1205050</t>
  </si>
  <si>
    <t>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t>
  </si>
  <si>
    <t>1205060</t>
  </si>
  <si>
    <t>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t>
  </si>
  <si>
    <t>1205070</t>
  </si>
  <si>
    <t>Повернення кредитів, наданих на фінансову підтримку інноваційної та інвестиційної діяльності суб'єктів підприємництва</t>
  </si>
  <si>
    <t>1205080</t>
  </si>
  <si>
    <t>Збільшення статутного капіталу Державної іпотечної установи</t>
  </si>
  <si>
    <t>1206000</t>
  </si>
  <si>
    <t>Державне агентство з енергоефективності та енергозбереження України</t>
  </si>
  <si>
    <t>1206010</t>
  </si>
  <si>
    <t>Керівництво та управління у сфері ефективного використання енергетичних ресурсів</t>
  </si>
  <si>
    <t>1206020</t>
  </si>
  <si>
    <t>Наукові та науково-технічні розробки за державними цільовими програмами і державним замовленням у сфері енергоефективності та енергозбереження</t>
  </si>
  <si>
    <t>1206030</t>
  </si>
  <si>
    <t>Розробки найважливіших новітніх технологій у сфері ефективного використання енергетичних ресурсів та енергозбереження</t>
  </si>
  <si>
    <t>1206040</t>
  </si>
  <si>
    <t>Державна підтримка заходів з енергозбереження через механізм здешевлення кредитів</t>
  </si>
  <si>
    <t>1206050</t>
  </si>
  <si>
    <t>Заходи з реалізації Комплексної програми будівництва вітрових електростанцій</t>
  </si>
  <si>
    <t>1206060</t>
  </si>
  <si>
    <t>Реалізація Державної цільової економічної програми енергоефективності на 2010 - 2015 роки</t>
  </si>
  <si>
    <t>1207000</t>
  </si>
  <si>
    <t>Державна служба статистики України</t>
  </si>
  <si>
    <t>1207010</t>
  </si>
  <si>
    <t>Керівництво та управління у сфері статистики</t>
  </si>
  <si>
    <t>1207020</t>
  </si>
  <si>
    <t>Статистичні спостереження та переписи</t>
  </si>
  <si>
    <t>1207030</t>
  </si>
  <si>
    <t>Обстеження умов життя домогосподарств</t>
  </si>
  <si>
    <t>1207040</t>
  </si>
  <si>
    <t>Прикладні розробки, підготовка наукових кадрів у сфері державної статистики</t>
  </si>
  <si>
    <t>1207060</t>
  </si>
  <si>
    <t>Підвищення кваліфікації працівників органів державної статистики</t>
  </si>
  <si>
    <t>1207070</t>
  </si>
  <si>
    <t>Створення та розвиток інтегрованої інформаційно-аналітичної системи державної статистики</t>
  </si>
  <si>
    <t>1207080</t>
  </si>
  <si>
    <t>Фінансова підтримка підготовки наукових кадрів у сфері державної статистики</t>
  </si>
  <si>
    <t>1207600</t>
  </si>
  <si>
    <t>Реформування державної статистики</t>
  </si>
  <si>
    <t>1208000</t>
  </si>
  <si>
    <t>Державна служба експортного контролю України</t>
  </si>
  <si>
    <t>1208010</t>
  </si>
  <si>
    <t>Керівництво та управління у сфері експортного контролю</t>
  </si>
  <si>
    <t>1208020</t>
  </si>
  <si>
    <t>Прикладні розробки у сфері розвитку експортного контролю</t>
  </si>
  <si>
    <t>1209000</t>
  </si>
  <si>
    <t>Державне агентство України з управління державними корпоративними правами та майном</t>
  </si>
  <si>
    <t>Міністерство економічного розвитку і торгівлі України (загальнодержавні витрати)</t>
  </si>
  <si>
    <t>1211020</t>
  </si>
  <si>
    <t>Мобілізаційна підготовка галузей національної економіки України</t>
  </si>
  <si>
    <t>1211080</t>
  </si>
  <si>
    <t>Субвенція з державного бюджету обласному бюджету Одеської області на берегоукріплювальні роботи і на розвиток інфраструктури селища Біле на о. Зміїний</t>
  </si>
  <si>
    <t>1211100</t>
  </si>
  <si>
    <t>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t>
  </si>
  <si>
    <t>1300000</t>
  </si>
  <si>
    <t>Міністерство вугільної промисловості України</t>
  </si>
  <si>
    <t>1301000</t>
  </si>
  <si>
    <t>Апарат Міністерства вугільної промисловості України</t>
  </si>
  <si>
    <t>1301010</t>
  </si>
  <si>
    <t>Загальне керівництво та управління у вугільній промисловості</t>
  </si>
  <si>
    <t>1301030</t>
  </si>
  <si>
    <t>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t>
  </si>
  <si>
    <t>1301100</t>
  </si>
  <si>
    <t>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t>
  </si>
  <si>
    <t>1301120</t>
  </si>
  <si>
    <t>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t>
  </si>
  <si>
    <t>1301130</t>
  </si>
  <si>
    <t>Заходи по передачі об'єктів соціальної інфраструктури, які перебувають на балансі вугледобувних підприємств</t>
  </si>
  <si>
    <t>1301170</t>
  </si>
  <si>
    <t>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t>
  </si>
  <si>
    <t>1301200</t>
  </si>
  <si>
    <t>Видатки із Стабілізаційного фонду на підтримку вугільної галузі</t>
  </si>
  <si>
    <t>1310000</t>
  </si>
  <si>
    <t>Міністерство вугільної промисловості України (загальнодержавні витрати)</t>
  </si>
  <si>
    <t>1311000</t>
  </si>
  <si>
    <t>Міністерство закордонних справ України</t>
  </si>
  <si>
    <t>Апарат Міністерства закордонних справ України</t>
  </si>
  <si>
    <t>Керівництво та управління у сфері державної політики щодо зовнішніх відносин</t>
  </si>
  <si>
    <t>Внески України до бюджетів ООН, органів і спеціалізованих установ системи ООН, інших міжнародних організацій та конвенційних органів</t>
  </si>
  <si>
    <t>Функціонування закордонних дипломатичних установ України та розширення мережі власності України для потреб цих установ</t>
  </si>
  <si>
    <t>Розширення мережі власності України за кордоном для потреб дипломатичних установ України</t>
  </si>
  <si>
    <t>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t>
  </si>
  <si>
    <t>Забезпечення головування України у міжнародних інституціях</t>
  </si>
  <si>
    <t>1401070</t>
  </si>
  <si>
    <t>Внески до установ і організацій СНД</t>
  </si>
  <si>
    <t>Забезпечення перебування в Україні іноземних делегацій, пов'язаних з офіційними візитами</t>
  </si>
  <si>
    <t>1401090</t>
  </si>
  <si>
    <t>Виконання зобов'язань Уряду України щодо функціонування бюро інформації Ради європи та фінансового забезпечення членства України в ГУАМ</t>
  </si>
  <si>
    <t>Підготовка та підвищення кваліфікації кадрів для сфери міжнародних відносин, підвищення кваліфікації працівників дипломатичної служби, які віднесені до п'ятої-сьомої категорій державних службовців, проведення прикладних досліджень у галузі міжнародних ві</t>
  </si>
  <si>
    <t>Фінансова підтримка забезпечення міжнародного позитивного іміджу України, заходи щодо підтримки зв'язків з українцями, які проживають за межами України</t>
  </si>
  <si>
    <t>Підвищення кваліфікації працівників дипломатичної служби, які віднесені до посад  п'ятої-сьомої категорій державних службовців</t>
  </si>
  <si>
    <t>Документування громадян та створення і забезпечення функціонування інформаційно-телекомунікаційних систем консульської служби</t>
  </si>
  <si>
    <t>1401140</t>
  </si>
  <si>
    <t>Забезпечення представництва України під час розгляду справ у Міжнародному Cуді ООН</t>
  </si>
  <si>
    <t>Заходи щодо підтримки зв'язків з українцями, які проживають за межами України</t>
  </si>
  <si>
    <t>1401160</t>
  </si>
  <si>
    <t>1401170</t>
  </si>
  <si>
    <t>Реалізація Українським агентством міжнародного розвитку повноважень щодо надання міжнародної технічної допомоги</t>
  </si>
  <si>
    <t>1401180</t>
  </si>
  <si>
    <t>Здійснення заходів з підтримання зв'язків із закордонними українцями за рахунок коштів Стабілізаційного фонду</t>
  </si>
  <si>
    <t>Державний комітет телебачення і радіомовлення України</t>
  </si>
  <si>
    <t>Апарат Державного комітету телебачення і радіомовлення України</t>
  </si>
  <si>
    <t>Керівництво та управління у сфері телебачення і радіомовлення</t>
  </si>
  <si>
    <t>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t>
  </si>
  <si>
    <t>1701030</t>
  </si>
  <si>
    <t>Забезпечення населення засобами приймання сигналів цифрового телерадіомовлення</t>
  </si>
  <si>
    <t>Підвищення кваліфікації працівників засобів масової інформації в Укртелерадіопресінституті</t>
  </si>
  <si>
    <t>Фінансова підтримка творчих спілок у сфері засобів масової інформації, преси, державних музичних колективів, здійснення інформаційно-культурної діяльності</t>
  </si>
  <si>
    <t>інформаційно-культурне забезпечення населення Криму у відродженні та розвитку культур народів Криму</t>
  </si>
  <si>
    <t>Виробництво та трансляція телерадіопрограм для державних потреб, збирання, обробка та розповсюдження офіційної інформаційної продукції, створення та функціонування україномовної версії міжнародного каналу "EuroNews"</t>
  </si>
  <si>
    <t>Фінансова підтримка преси</t>
  </si>
  <si>
    <t>Випуск книжкової продукції за програмою "Українська книга"</t>
  </si>
  <si>
    <t>Збирання, обробка та розповсюдження офіційної інформаційної продукції</t>
  </si>
  <si>
    <t>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t>
  </si>
  <si>
    <t>Трансляція телерадіопрограм, вироблених для державних потреб</t>
  </si>
  <si>
    <t>Здійснення контролю у сфері захисту суспільної моралі</t>
  </si>
  <si>
    <t>1701210</t>
  </si>
  <si>
    <t>Технічне переоснащення обласних державних телерадіокомпаній</t>
  </si>
  <si>
    <t>1701220</t>
  </si>
  <si>
    <t>Державна адресна підтримка періодичних видань літературно-художнього напряму</t>
  </si>
  <si>
    <t>Фінансова підтримка державних музичних колективів</t>
  </si>
  <si>
    <t>Виконання заходів з питань європейської інтеграції в інформаційній сфері</t>
  </si>
  <si>
    <t>1701250</t>
  </si>
  <si>
    <t>Забезпечення висвітлення Літніх Олімпійських та Паралімпійських ігор 2008 року у м. Пекін (Китай)</t>
  </si>
  <si>
    <t>1701260</t>
  </si>
  <si>
    <t>Здійснення заходів з підготовки і проведення євро-2012 в інформаційній сфері</t>
  </si>
  <si>
    <t>1701270</t>
  </si>
  <si>
    <t>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t>
  </si>
  <si>
    <t>1701280</t>
  </si>
  <si>
    <t>Погашення заборгованості Національної телекомпанії  перед каналом "EuroNews"</t>
  </si>
  <si>
    <t>Створення та функціонування україномовної версії міжнародного каналу "EuroNews"</t>
  </si>
  <si>
    <t>1701810</t>
  </si>
  <si>
    <t>Створення міжнародних телерадіоцентрів</t>
  </si>
  <si>
    <t>Міністерство культури України</t>
  </si>
  <si>
    <t>Апарат Міністерства культури України</t>
  </si>
  <si>
    <t>Загальне керівництво та управління у сфері культури</t>
  </si>
  <si>
    <t>Прикладні розробки у сфері розвитку культури</t>
  </si>
  <si>
    <t>Надання загальної та спеціальної освіти загальноосвітніми та позашкільними мистецькими навчальними закладами, методичне забезпечення діяльності навчальних закладів</t>
  </si>
  <si>
    <t>Надання загальної та спеціальної музичної освіти у загальноосвітніх спеціалізованих школах-інтернатах</t>
  </si>
  <si>
    <t>Підготовка кадрів для сфери культури і мистецтва вищими навчальними закладами і і іі рівнів акредитації</t>
  </si>
  <si>
    <t>Підготовка кадрів для сфери культури і мистецтва вищими навчальними закладами ііі і іV рівнів акредитації</t>
  </si>
  <si>
    <t>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t>
  </si>
  <si>
    <t>Методичне забезпечення діяльності навчальних закладів у галузі культури і мистецтва</t>
  </si>
  <si>
    <t>Підготовка кадрів акторської майстерності для національних мистецьких та творчих колективів</t>
  </si>
  <si>
    <t>Фінансова підтримка національних творчих спілок у сфері культури і мистецтва та заходи Всеукраїнського товариства "Просвіта"</t>
  </si>
  <si>
    <t>Фінансова підтримка національних театрів</t>
  </si>
  <si>
    <t>Фінансова підтримка національних та державних художніх колективів, концертних і циркових організацій</t>
  </si>
  <si>
    <t>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t>
  </si>
  <si>
    <t>Премії і стипендії за видатні досягнення у галузі культури, літератури і мистецтва</t>
  </si>
  <si>
    <t>Поповнення експозицій музеїв та репертуарів театрів і концертних та циркових організацій</t>
  </si>
  <si>
    <t>Фінансова підтримка гастрольної діяльності вітчизняних виконавців</t>
  </si>
  <si>
    <t>Здійснення концертно-мистецьких та культурологічних загальнодержавних заходів, заходів з вшанування пам'яті, заходів з виявлення та підтримки творчо обдарованих дітей та молоді, заходів, пов'язаних із забезпеченням свободи совісті та релігії, державна пі</t>
  </si>
  <si>
    <t>1801180</t>
  </si>
  <si>
    <t>Заходи щодо зміцнення матеріально-технічної бази закладів культури системи Міністерства культури і туризму України</t>
  </si>
  <si>
    <t>Бібліотечна та  музейна справа, виставкова діяльність, здійснення культурно-інформаційної та культурно-просвітницької діяльності</t>
  </si>
  <si>
    <t>Музейна справа та виставкова діяльність</t>
  </si>
  <si>
    <t>1801210</t>
  </si>
  <si>
    <t>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t>
  </si>
  <si>
    <t>Підготовка кадрів Дитячою хореографічною школою при Національному заслуженому академічному ансамблі танцю України ім. Вірського</t>
  </si>
  <si>
    <t>Здійснення культурно-інформаційної та культурно-просвітницької діяльності</t>
  </si>
  <si>
    <t>1801250</t>
  </si>
  <si>
    <t>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t>
  </si>
  <si>
    <t>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t>
  </si>
  <si>
    <t>Заходи щодо встановлення культурних зв'язків з українською діаспорою</t>
  </si>
  <si>
    <t>1801280</t>
  </si>
  <si>
    <t>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t>
  </si>
  <si>
    <t>Заходи Всеукраїнського товариства "Просвіта"</t>
  </si>
  <si>
    <t>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t>
  </si>
  <si>
    <t>Забезпечення розвитку та застосування української мови</t>
  </si>
  <si>
    <t>Заходи з виявлення та підтримки творчо обдарованих дітей та молоді</t>
  </si>
  <si>
    <t>1801330</t>
  </si>
  <si>
    <t>Підготовка кадрів для сфери культури і мистецтва Київським національним університетом культури і мистецтв</t>
  </si>
  <si>
    <t>1801350</t>
  </si>
  <si>
    <t>1801360</t>
  </si>
  <si>
    <t>Реставрація та  ремонт будівель, фасадів та приміщень вищих навчальних закладів сфери культури і мистецтва в містах проведення євро-2012</t>
  </si>
  <si>
    <t>1801370</t>
  </si>
  <si>
    <t>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t>
  </si>
  <si>
    <t>1801380</t>
  </si>
  <si>
    <t>Проведення санації будівель бюджетних установ Міністерства культури і туризму України, у тому числі розроблення проектно-кошторисної документації</t>
  </si>
  <si>
    <t>1801410</t>
  </si>
  <si>
    <t>Державні науково-технічні програми та наукові частини державних цільових програм у сфері розвитку туризму</t>
  </si>
  <si>
    <t>1801420</t>
  </si>
  <si>
    <t>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t>
  </si>
  <si>
    <t>1801440</t>
  </si>
  <si>
    <t>Проектування та створення музейної експозиції в будинку-музеї Т.Г.Шевченка в Шевченківському національному заповіднику в м. Каневі Черкаської області</t>
  </si>
  <si>
    <t>Заходи з вшанування пам'яті</t>
  </si>
  <si>
    <t>Функціонування національних історико-меморіальних заповідників</t>
  </si>
  <si>
    <t>Функціонування національних меморіальних музеїв</t>
  </si>
  <si>
    <t>1801490</t>
  </si>
  <si>
    <t>Збереження історико-культурної та архітектурної спадщини в заповідниках, здійснення заходів з охорони культурної спадщини, паспортизація, інвентаризація та реставрація пам'яток архітектури і пам'яток культурної спадщини</t>
  </si>
  <si>
    <t>Заходи Української Всесвітньої Координаційної Ради</t>
  </si>
  <si>
    <t>Заходи з реалізації європейської хартії регіональних мов або мов меншин</t>
  </si>
  <si>
    <t>Заходи, пов'язані із забезпеченням свободи совісті та релігії</t>
  </si>
  <si>
    <t>Заходи щодо зміцнення зв'язків закордонних українців з Україною та забезпечення міжнародної діяльності у сфері міжнаціональних відносин</t>
  </si>
  <si>
    <t>Державна служба з питань національної культурної спадщини</t>
  </si>
  <si>
    <t>Заходи з охорони культурної спадщини, паспортизація, інвентаризація та реставрація пам'яток культурної спадщини</t>
  </si>
  <si>
    <t>1803000</t>
  </si>
  <si>
    <t>Комітет з Національної премії України імені Тараса Шевченка</t>
  </si>
  <si>
    <t>1804000</t>
  </si>
  <si>
    <t>Державна служба туризму і курортів</t>
  </si>
  <si>
    <t>1804050</t>
  </si>
  <si>
    <t>Заходи у сфері туризму, пов'язані з підготовкою до євро - 2012</t>
  </si>
  <si>
    <t>Державна служба контролю за переміщенням культурних цінностей через державний кордон України</t>
  </si>
  <si>
    <t>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t>
  </si>
  <si>
    <t>Державне агентство України з питань кіно</t>
  </si>
  <si>
    <t>Керівництво та управління у сфері кінематографії</t>
  </si>
  <si>
    <t>Створення та розповсюдження національних фільмів</t>
  </si>
  <si>
    <t>Створення та розповсюдження національних фільмів, фінансова підтримка державного підприємства "Національний центр Олександра Довженка"</t>
  </si>
  <si>
    <t>Здійснення концертно-мистецьких та культурологічних заходів у сфері кінематографії</t>
  </si>
  <si>
    <t>Здійснення концертно-мистецьких, культурологічних заходів у сфері кінематографії, фінансова підтримка Національної спілки кінематографістів України</t>
  </si>
  <si>
    <t>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t>
  </si>
  <si>
    <t>Премії за видатні досягнення у галузі кінематографії</t>
  </si>
  <si>
    <t>1806800</t>
  </si>
  <si>
    <t>Реконструкція та технічне переоснащення Будинку кіно Національної спілки кінематографістів України</t>
  </si>
  <si>
    <t>Державний комітет України у справах національностей та релігій</t>
  </si>
  <si>
    <t>Керівництво та управління у сфері національностей та релігій</t>
  </si>
  <si>
    <t>Міністерство культури України (загальнодержавні витрати)</t>
  </si>
  <si>
    <t>1811070</t>
  </si>
  <si>
    <t>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t>
  </si>
  <si>
    <t>1811080</t>
  </si>
  <si>
    <t>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t>
  </si>
  <si>
    <t>1811090</t>
  </si>
  <si>
    <t>Субвенція з державного бюджету обласному бюджету Полтавської області на проведення комплексу робіт із створення пам'ятників івану Мазепі та Карлу XII, ремонту та реставрації історико-культурного заповідника "Поле Полтавської битви"</t>
  </si>
  <si>
    <t>1811100</t>
  </si>
  <si>
    <t>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t>
  </si>
  <si>
    <t>1811110</t>
  </si>
  <si>
    <t>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t>
  </si>
  <si>
    <t>1811120</t>
  </si>
  <si>
    <t>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t>
  </si>
  <si>
    <t>1811130</t>
  </si>
  <si>
    <t>Державне агентство лісових ресурсів України</t>
  </si>
  <si>
    <t>Апарат Державного агентства лісових ресурсів України</t>
  </si>
  <si>
    <t>Керівництво та управління у сфері лісового господарства</t>
  </si>
  <si>
    <t>Дослідження, прикладні розробки  та підготовка наукових кадрів у сфері лісового господарства</t>
  </si>
  <si>
    <t>Підготовка кадрів для лісового господарства вищими навчальними закладами і і іі рівнів акредитації</t>
  </si>
  <si>
    <t>Ведення лісового і мисливського господарства, охорона і захист лісів в лісовому фонді</t>
  </si>
  <si>
    <t>Міністерство оборони України</t>
  </si>
  <si>
    <t>Апарат Міністерства оборони України</t>
  </si>
  <si>
    <t>Керівництво та військове управління Збройними Силами України</t>
  </si>
  <si>
    <t>Забезпечення діяльності Збройних Сил України та підготовка військ</t>
  </si>
  <si>
    <t>Забезпечення Збройних Сил України зв'язком, створення та розвиток командних пунктів та автоматизованих систем управління</t>
  </si>
  <si>
    <t>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t>
  </si>
  <si>
    <t>Підготовка військових фахівців у вищих навчальних закладах I-іV рівнів акредитації, підвищення кваліфікації та перепідготовка військових фахівців і державних службовців, початкова військова підготовка молоді</t>
  </si>
  <si>
    <t>Проведення мобілізаційної роботи і призову до Збройних Сил України та інших військових формувань</t>
  </si>
  <si>
    <t>2101130</t>
  </si>
  <si>
    <t>Реформування та розвиток Збройних Сил України</t>
  </si>
  <si>
    <t>Розвиток озброєння та військової техніки Збройних Сил України</t>
  </si>
  <si>
    <t>Прикладні дослідження у сфері військової оборони держави</t>
  </si>
  <si>
    <t>Відновлення боєздатності, утримання, експлуатація, ремонт озброєння та військової техніки</t>
  </si>
  <si>
    <t>Будівництво і капітальний ремонт військових об'єктів</t>
  </si>
  <si>
    <t>Будівництво (придбання) житла для військовослужбовців Збройних Сил України</t>
  </si>
  <si>
    <t>Забезпечення живучості та вибухопожежобезпеки арсеналів, баз і складів озброєння ракет і боєприпасів Збройних Сил України</t>
  </si>
  <si>
    <t>Утилізація боєприпасів та рідинних компонентів ракетного палива, забезпечення живучості та вибухопожежобезпеки арсеналів, баз і складів Збройних Сил України</t>
  </si>
  <si>
    <t>Забезпечення участі у міжнародних миротворчих операціях</t>
  </si>
  <si>
    <t>Забезпечення виконання міжнародних угод у військовій сфері</t>
  </si>
  <si>
    <t>2101260</t>
  </si>
  <si>
    <t>Створення, закупівля і модернізація озброєння та військової техніки за державним оборонним замовленням Міністерства оборони</t>
  </si>
  <si>
    <t>2101270</t>
  </si>
  <si>
    <t>Підготовка курсантів льотних спеціалізацій для Збройних Сил України Харківським аероклубом Товариства сприяння обороні України</t>
  </si>
  <si>
    <t>2101330</t>
  </si>
  <si>
    <t>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t>
  </si>
  <si>
    <t>Захист важливих державних об'єктів</t>
  </si>
  <si>
    <t>Соціальна та професійна адаптація військовослужбовців, що звільняються в запас або відставку</t>
  </si>
  <si>
    <t>2101410</t>
  </si>
  <si>
    <t>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t>
  </si>
  <si>
    <t>2101420</t>
  </si>
  <si>
    <t>2101430</t>
  </si>
  <si>
    <t>Забезпечення речовим майном військовослужбовців та задоволення інших невідкладних потреб Збройних Сил України</t>
  </si>
  <si>
    <t>2101440</t>
  </si>
  <si>
    <t>Забезпечення житлом військовослужбовців Збройних Сил України</t>
  </si>
  <si>
    <t>2101500</t>
  </si>
  <si>
    <t>Видатки із Стабілізаційного фонду за напрямом оборони та придбання пожежної техніки</t>
  </si>
  <si>
    <t>2102000</t>
  </si>
  <si>
    <t>Головне управління розвідки Міністерства оборони України</t>
  </si>
  <si>
    <t>2110000</t>
  </si>
  <si>
    <t>Міністерство оборони України (загальнодержавні витрати)</t>
  </si>
  <si>
    <t>2111000</t>
  </si>
  <si>
    <t>2111040</t>
  </si>
  <si>
    <t>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t>
  </si>
  <si>
    <t>Міністерство освіти і науки, молоді та спорту України</t>
  </si>
  <si>
    <t>Апарат Міністерства освіти і науки, молоді та спорту України</t>
  </si>
  <si>
    <t>Загальне керівництво та управління у сфері освіти і науки, молоді та спорту</t>
  </si>
  <si>
    <t>Фундаментальні дослідження у вищих навчальних закладах та наукових установах</t>
  </si>
  <si>
    <t>2201030</t>
  </si>
  <si>
    <t>Забезпечення діяльності Державного фонду фундаментальних досліджень</t>
  </si>
  <si>
    <t>Наукові та науково-технічні розробки за державними цільовими програмами і державними замовленнями</t>
  </si>
  <si>
    <t>Виконання міжнародних наукових та науково-технічних програм та проектів вищими навчальними закладами та науковими установами</t>
  </si>
  <si>
    <t>Державні премії, стипендії та гранти в галузі освіти, науки і техніки</t>
  </si>
  <si>
    <t>Фінансова підтримка наукових об'єктів, що становлять національне надбання</t>
  </si>
  <si>
    <t>Надання загальної та поглибленої освіти з фізики і математики, фізкультури і спорту загальноосвітніми спеціалізованими школами-інтернатами, надання освіти у загальноосвітніх школах соціальної реабілітації</t>
  </si>
  <si>
    <t>Надання освіти у загальноосвітніх школах соціальної реабілітації</t>
  </si>
  <si>
    <t>Надання позашкільної освіти державними позашкільними навчальними закладами, заходи з позашкільної роботи, оздоровлення та відпочинку дітей</t>
  </si>
  <si>
    <t>Підготовка робітничих кадрів у професійно-технічних навчальних закладах соціальної реабілітації та адаптації</t>
  </si>
  <si>
    <t>Підготовка кадрів вищими навчальними закладами і і іі рівнів акредитації та забезпечення діяльності їх баз практики</t>
  </si>
  <si>
    <t>Підготовка кадрів вищими навчальними закладами ііі і іV рівнів акредитації та забезпечення діяльності їх баз практики</t>
  </si>
  <si>
    <t>Здійснення методичного та матеріально-технічного забезпечення діяльності навчальних закладів</t>
  </si>
  <si>
    <t>Проведення всеукраїнських та міжнародних олімпіад у сфері освіти, здійснення заходів з розвитку освіти у сфері інформаційних технологій</t>
  </si>
  <si>
    <t>інформатизація та комп'ютеризація загальноосвітніх навчальних закладів</t>
  </si>
  <si>
    <t>Пільговий проїзд студентів вищих навчальних закладів і учнів професійно-технічних училищ у залізничному, автомобільному та водному транспорті</t>
  </si>
  <si>
    <t>2201210</t>
  </si>
  <si>
    <t>Державне пільгове довгострокове кредитування на здобуття освіти</t>
  </si>
  <si>
    <t>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t>
  </si>
  <si>
    <t>Методичне забезпечення діяльності навчальних закладів</t>
  </si>
  <si>
    <t>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керівних працівників і спеціалістів харчової та переробної промисловості</t>
  </si>
  <si>
    <t>Амбулаторне медичне обслуговування працівників Кримської астрофізичної обсерваторії</t>
  </si>
  <si>
    <t>Функціонування музеїв</t>
  </si>
  <si>
    <t>2201280</t>
  </si>
  <si>
    <t>Підготовка кадрів Київським національним університетом імені Тараса Шевченка</t>
  </si>
  <si>
    <t>2201290</t>
  </si>
  <si>
    <t>Дослідження, наукові та науково-технічні розробки, проведення наукових заходів Київським національним університетом імені Тараса Шевченка</t>
  </si>
  <si>
    <t>2201300</t>
  </si>
  <si>
    <t>Спецінформації</t>
  </si>
  <si>
    <t>Фізична і спортивна підготовка учнівської та студентської молоді</t>
  </si>
  <si>
    <t>Підвищення кваліфікації керівних працівників і спеціалістів харчової і переробної промисловості</t>
  </si>
  <si>
    <t>2201330</t>
  </si>
  <si>
    <t>Будівництво, реконструкція, реставрація та ремонт гуртожитків навчальних закладів в містах проведення євро - 2012</t>
  </si>
  <si>
    <t>Фінансова підтримка розвитку інфраструктури у сфері наукової діяльності</t>
  </si>
  <si>
    <t>Заходи з реалізації європейської хартії регіональних мов або мов меншин, фінансова підтримка пропаганди української освіти за кордоном</t>
  </si>
  <si>
    <t>Підготовка фахівців Національним університетом "Юридична академія України  імені Ярослава Мудрого"</t>
  </si>
  <si>
    <t>2201390</t>
  </si>
  <si>
    <t>Будівництво, реконструкція та ремонт гуртожитків для учнів професійно-технічних та студентів вищих навчальних закладів</t>
  </si>
  <si>
    <t>Підготовка кадрів Національним технічним університетом "Київський політехнічний інститут"</t>
  </si>
  <si>
    <t>Забезпечення діяльності Національного центру "Мала академія наук України"</t>
  </si>
  <si>
    <t>2201450</t>
  </si>
  <si>
    <t>2201460</t>
  </si>
  <si>
    <t>Надання кредитів на будівництво (придбання) житла для науково-педагогічних та педагогічних працівників</t>
  </si>
  <si>
    <t>Здійснення зовнішнього оцінювання та моніторинг якості освіти Українським центром оцінювання якості освіти та його регіональними підрозділами</t>
  </si>
  <si>
    <t>2201480</t>
  </si>
  <si>
    <t>Підготовка кадрів Національним авіаційним університетом</t>
  </si>
  <si>
    <t>Фінансова підтримка пропаганди України за кордоном</t>
  </si>
  <si>
    <t>2201530</t>
  </si>
  <si>
    <t>Підготовка кадрів для гуманітарної сфери Національним університетом "Острозька академія"</t>
  </si>
  <si>
    <t>Придбання шкільних автобусів для перевезення дітей, що проживають у сільській місцевості</t>
  </si>
  <si>
    <t>2201550</t>
  </si>
  <si>
    <t>Забезпечення підготовки та перепідготовки у вищих навчальних закладах спеціалістів, залучених для проведення євро - 2012</t>
  </si>
  <si>
    <t>2201560</t>
  </si>
  <si>
    <t>Фундаментальні дослідження у сфері державного управління</t>
  </si>
  <si>
    <t>Заходи щодо модернізації системи загальної середньої освіти</t>
  </si>
  <si>
    <t>2201800</t>
  </si>
  <si>
    <t>Капітальний ремонт приміщень та благоустрій території геодезичного полігону м. Бережани НУ "Львівська політехніка"</t>
  </si>
  <si>
    <t>2201820</t>
  </si>
  <si>
    <t>Будівництво, ремонт та реконструкція закладів і об'єктів Міністерства освіти і науки України</t>
  </si>
  <si>
    <t>2201830</t>
  </si>
  <si>
    <t>Виконання робіт із будівництва об'єктів Національного медичного університету ім. О.О. Богомольця</t>
  </si>
  <si>
    <t>2201860</t>
  </si>
  <si>
    <t>Добудова до навчального корпусу НТУ "Київський політехнічний інститут" для розміщення Українсько-Японського центру</t>
  </si>
  <si>
    <t>2201890</t>
  </si>
  <si>
    <t>Завершення будівництва учбового корпусу Шосткинського інституту Сумського державного університету</t>
  </si>
  <si>
    <t>Державна служба інтелектуальної власності України</t>
  </si>
  <si>
    <t>Керівництво у сфері інтелектуальної власності</t>
  </si>
  <si>
    <t>Заходи, пов'язані з охороною інтелектуальної власності</t>
  </si>
  <si>
    <t>2203000</t>
  </si>
  <si>
    <t>Державна інспекція навчальних закладів України</t>
  </si>
  <si>
    <t>2203010</t>
  </si>
  <si>
    <t>Здійснення державного нагляду за діяльністю навчальних закладів</t>
  </si>
  <si>
    <t>Державна служба молоді та спорту України</t>
  </si>
  <si>
    <t>Керівництво та управління у сфері молоді та спорту</t>
  </si>
  <si>
    <t>2204020</t>
  </si>
  <si>
    <t>Надання позашкільної освіти в МДЦК "Золотий ключик"</t>
  </si>
  <si>
    <t>2204030</t>
  </si>
  <si>
    <t>Підготовка кадрів для сфери спорту вищими навчальними закладами і і Iі рівнів акредитації</t>
  </si>
  <si>
    <t>2204040</t>
  </si>
  <si>
    <t>Підготовка кадрів для сфери спорту вищими навчальними закладами ііі і IV рівнів акредитації</t>
  </si>
  <si>
    <t>Підвищення кваліфікації працівників державних органів, установ і організацій у справах сім'ї, молоді та спорту</t>
  </si>
  <si>
    <t>2204060</t>
  </si>
  <si>
    <t>Методичне забезпечення діяльності навчальних закладів у сфері спорту</t>
  </si>
  <si>
    <t>Здійснення заходів державної політики з питань молоді та державна підтримка молодіжних та дитячих громадських організацій</t>
  </si>
  <si>
    <t>2204080</t>
  </si>
  <si>
    <t>Фінансова підтримка Спортивного комітету України</t>
  </si>
  <si>
    <t>2204100</t>
  </si>
  <si>
    <t>Реалізація програм та здійснення  заходів Державної соціальної служби для сім'ї, дітей та молоді</t>
  </si>
  <si>
    <t>Розвиток спорту інвалідів та їх фізкультурно-спортивна реабілітація</t>
  </si>
  <si>
    <t>Підготовка і участь національних збірних команд в Паралімпійських  і Дефлімпійських іграх</t>
  </si>
  <si>
    <t>Фінансова підтримка паралімпійського руху в Україні</t>
  </si>
  <si>
    <t>2204140</t>
  </si>
  <si>
    <t>Здійснення заходів з реалізації державної політики з питань дітей та заходів, спрямованих на подолання дитячої бездоглядності і безпритульності</t>
  </si>
  <si>
    <t>2204150</t>
  </si>
  <si>
    <t>Надання державних пільгових довгострокових кредитів на підготовку кадрів для сфери спорту вищими навчальними закладами</t>
  </si>
  <si>
    <t>Фінансова підтримка програм і заходів аерокосмічного профілю серед дітей та молоді</t>
  </si>
  <si>
    <t>Державна підтримка молодіжних і дитячих громадських організацій на виконання загальнодержавних програм і заходів стосовно дітей, молоді, жінок, сім'ї</t>
  </si>
  <si>
    <t>2204180</t>
  </si>
  <si>
    <t>Прикладні розробки у сфері сім'ї та молоді, розвитку спорту та методики підготовки спортсменів</t>
  </si>
  <si>
    <t>2204190</t>
  </si>
  <si>
    <t>Здійснення державними органами централізованих заходів по організації відпочинку та оздоровлення дітей</t>
  </si>
  <si>
    <t>2204200</t>
  </si>
  <si>
    <t>Пільговий проїзд дітей віком від 6 до 14 років у залізничному транспорті</t>
  </si>
  <si>
    <t>2204210</t>
  </si>
  <si>
    <t>Державна підтримка дитячих громадських організацій на виконання загальнодержавних програм і заходів стосовно дітей</t>
  </si>
  <si>
    <t>Розвиток фізичної культури, спорту вищих досягнень та резервного спорту</t>
  </si>
  <si>
    <t>2204230</t>
  </si>
  <si>
    <t>Функціонування музею спортивної слави України</t>
  </si>
  <si>
    <t>Забезпечення підготовки спортсменів вищих категорій</t>
  </si>
  <si>
    <t>Створення та розвиток матеріально-технічної бази спорту</t>
  </si>
  <si>
    <t>2204260</t>
  </si>
  <si>
    <t>Прикладні розробки у сфері розвитку окремих видів спорту та методики підготовки спортсменів</t>
  </si>
  <si>
    <t>2204270</t>
  </si>
  <si>
    <t>Розвиток авіаційних видів спорту</t>
  </si>
  <si>
    <t>Фінансова підтримка громадських організацій фізкультурно-спортивного спрямування</t>
  </si>
  <si>
    <t>2204290</t>
  </si>
  <si>
    <t>Видатки на облаштування спортивних та футбольних майданчиків</t>
  </si>
  <si>
    <t>Проведення навчально-тренувальних зборів і змагань з олімпійських видів спорту</t>
  </si>
  <si>
    <t>2204320</t>
  </si>
  <si>
    <t>Підготовка і участь національних збірних команд в Олімпійських та Юнацьких Олімпійських іграх</t>
  </si>
  <si>
    <t>Проведення заходів з неолімпійських видів спорту і масових заходів з фізичної культури</t>
  </si>
  <si>
    <t>Забезпечення діяльності Всеукраїнського центру фізичного здоров'я населення іСпорт для всіхі</t>
  </si>
  <si>
    <t>2204360</t>
  </si>
  <si>
    <t>Оздоровлення і відпочинок дітей в дитячих оздоровчих таборах та МДЦ "Артек" і ДЦ "Молода Гвардія"</t>
  </si>
  <si>
    <t>Фінансова підтримка Національного олімпійського комітету України</t>
  </si>
  <si>
    <t>2204430</t>
  </si>
  <si>
    <t>Забезпечення підготовки національної збірної команди України з футболу для участі в чемпіонаті євро-2012</t>
  </si>
  <si>
    <t>Виготовлення посвідчень для батьків та дітей багатодітних родин</t>
  </si>
  <si>
    <t>Підготовка і участь національних збірних команд в Юнацьких Олімпійських іграх</t>
  </si>
  <si>
    <t>Надання загальної та поглибленої освіти з фізкультури і спорту загальноосвітніми спеціалізованими школами-інтернатами</t>
  </si>
  <si>
    <t>2204500</t>
  </si>
  <si>
    <t>Видатки із Стабілізаційного фонду за напрямом забезпечення житлом громадян та витрати ДіУ</t>
  </si>
  <si>
    <t>2204800</t>
  </si>
  <si>
    <t>Проведення протизсувних робіт з укріплення схилу, реконструкції та реставрації адміністративного будинку по вул. Десятинній, 14</t>
  </si>
  <si>
    <t>2204810</t>
  </si>
  <si>
    <t>Реконструкція стадіону Національного спортивного комплексу "Олімпійський"</t>
  </si>
  <si>
    <t>2204830</t>
  </si>
  <si>
    <t>Реконструкція та капітальний ремонт об'єктів Міжнародного дитячого центру "Артек" та Українського дитячого центру "Молода гвардія"</t>
  </si>
  <si>
    <t>2204860</t>
  </si>
  <si>
    <t>Будівництво стадіону у м. Львові, необхідного для проведення євро-2012</t>
  </si>
  <si>
    <t>2204870</t>
  </si>
  <si>
    <t>Реконструкція стадіону комунального підприємства "Обласний спортивний комплекс "Металіст" в  м. Харкові</t>
  </si>
  <si>
    <t>2204880</t>
  </si>
  <si>
    <t>Реконструкція гуртожитків Національного університету фізичного виховання і спорту для розміщення вболівальників під час проведення євро-2012</t>
  </si>
  <si>
    <t>2204890</t>
  </si>
  <si>
    <t>Придбання сучасного аналітичного обладнання для лабораторії Національного антидопінгового центру України в рамках підготовки до євро-2012</t>
  </si>
  <si>
    <t>Київський національний університет імені Тараса Шевченка</t>
  </si>
  <si>
    <t>Фундаментальні дослідження у сфері природничих і технічних, гуманітарних і суспільних наук</t>
  </si>
  <si>
    <t>Прикладні розробки з пріоритетних напрямів розвитку науки і техніки та технічне оснащення наукової бази Київського національного університету імені Тараса Шевченка</t>
  </si>
  <si>
    <t>Проведення з'їздів, симпозіумів, конференцій і семінарів Київським національним університетом імені Тараса Шевченка</t>
  </si>
  <si>
    <t>2209000</t>
  </si>
  <si>
    <t>Державне агентство з питань науки, інновацій та інформатизації України</t>
  </si>
  <si>
    <t>2209010</t>
  </si>
  <si>
    <t>Керівництво та управління у сфері науки, інновацій та інформатизації</t>
  </si>
  <si>
    <t>2209020</t>
  </si>
  <si>
    <t>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t>
  </si>
  <si>
    <t>2209030</t>
  </si>
  <si>
    <t>Національна програма інформатизації, створення електронної інформаційної системи "Електронний Уряд", створення автоматизованої системи "єдине вікно подання електронної звітності"</t>
  </si>
  <si>
    <t>2209040</t>
  </si>
  <si>
    <t>Фундаментальні дослідження у наукових установах</t>
  </si>
  <si>
    <t>2209050</t>
  </si>
  <si>
    <t>Забезпечення  діяльності Державного фонду фундаментальних досліджень</t>
  </si>
  <si>
    <t>2209060</t>
  </si>
  <si>
    <t>Прикладні дослідження та науково-технічні розробки за напрямами діяльності наукових установ</t>
  </si>
  <si>
    <t>2209070</t>
  </si>
  <si>
    <t>Дослідження, прикладні наукові і науково-технічні розробки, виконання робіт за державними цільовими програмами та державним замовленням</t>
  </si>
  <si>
    <t>2209080</t>
  </si>
  <si>
    <t>Виконання зобов'язань України у сфері міжнародного науково-технічного співробітництва</t>
  </si>
  <si>
    <t>2209090</t>
  </si>
  <si>
    <t>Державні премії, стипендії та гранти в галузі науки і техніки</t>
  </si>
  <si>
    <t>2209100</t>
  </si>
  <si>
    <t>2209110</t>
  </si>
  <si>
    <t>Фінансова підтримка наукової преси</t>
  </si>
  <si>
    <t>2209120</t>
  </si>
  <si>
    <t>Дослідження на антарктичній станції "Академік Вернадський"</t>
  </si>
  <si>
    <t>2209130</t>
  </si>
  <si>
    <t>2209140</t>
  </si>
  <si>
    <t>Створення електронної інформаційної системи "Електронний Уряд"</t>
  </si>
  <si>
    <t>2209150</t>
  </si>
  <si>
    <t>Створення сучасного інноваційного парку у галузі інформаційних та інших високих технологій</t>
  </si>
  <si>
    <t>Міністерство освіти і науки, молоді та спорту України (загальнодержавні витрати)</t>
  </si>
  <si>
    <t>2211020</t>
  </si>
  <si>
    <t>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t>
  </si>
  <si>
    <t>2211030</t>
  </si>
  <si>
    <t>Субвенція з державного бюджету місцевим бюджетам на придбання шкільних автобусів для перевезення дітей, що проживають у сільській місцевості</t>
  </si>
  <si>
    <t>2211060</t>
  </si>
  <si>
    <t>Субвенція з державного бюджету місцевим бюджетам на реалізацію державної цільової соціальної програми "Школа майбутнього"</t>
  </si>
  <si>
    <t>2211070</t>
  </si>
  <si>
    <t>Субвенція з державного бюджету місцевим бюджетам на комп'ютеризацію та інформатизацію загальноосвітніх навчальних закладів районів</t>
  </si>
  <si>
    <t>2211090</t>
  </si>
  <si>
    <t>Субвенція з державного бюджету обласному бюджету Київської області на проведення експерименту за принципом "гроші ходять за дитиною"</t>
  </si>
  <si>
    <t>2211130</t>
  </si>
  <si>
    <t>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t>
  </si>
  <si>
    <t>2211140</t>
  </si>
  <si>
    <t>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t>
  </si>
  <si>
    <t>2211150</t>
  </si>
  <si>
    <t>Субвенція з державного бюджету обласному бюджету Одеської області на реконструкцію з розширенням палацу спорту в місті Одесі</t>
  </si>
  <si>
    <t>2211160</t>
  </si>
  <si>
    <t>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t>
  </si>
  <si>
    <t>Міністерство охорони здоров'я України</t>
  </si>
  <si>
    <t>Апарат Міністерства охорони здоров'я України</t>
  </si>
  <si>
    <t>Керівництво та управління у сфері охорони здоров'я</t>
  </si>
  <si>
    <t>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t>
  </si>
  <si>
    <t>Фінансова підтримка розвитку інфраструктури наукової діяльності у сфері профілактичної та клінічної медицини</t>
  </si>
  <si>
    <t>Підвищення кваліфікації медичних та фармацевтичних кадрів  та підготовка наукових і науково-педагогічних кадрів у сфері охорони здоров'я</t>
  </si>
  <si>
    <t>Методичне забезпечення діяльності медичних (фармацевтичних) вищих навчальних закладів та закладів післядипломної освіти</t>
  </si>
  <si>
    <t>Стаціонарне медичне обслуговування  працівників водного транспорту та нафтопереробної промисловості</t>
  </si>
  <si>
    <t>Спеціалізована та високоспеціалізована медична допомога, що надається загальнодержавними закладами охорони здоров'я</t>
  </si>
  <si>
    <t>Підготовка медичних і фармацевтичних кадрів вищими навчальними закладами і і іі рівнів акредитації</t>
  </si>
  <si>
    <t>Стипендії Президента України для видатних діячів галузі охорони здоров'я</t>
  </si>
  <si>
    <t>2301140</t>
  </si>
  <si>
    <t>Централізована закупівля матеріально-технічних засобів для забезпечення надання медичних послуг у містах проведення євро - 2012</t>
  </si>
  <si>
    <t>2301150</t>
  </si>
  <si>
    <t>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t>
  </si>
  <si>
    <t>2301160</t>
  </si>
  <si>
    <t>Створення центрів позитронно-емісійної томографії та придбання ПЕТ-КТ сканерів</t>
  </si>
  <si>
    <t>Санаторне лікування хворих на туберкульоз та дітей і підлітків з соматичними захворюваннями</t>
  </si>
  <si>
    <t>2301190</t>
  </si>
  <si>
    <t>Створення оперативно-диспетчерських служб з використанням сучасних GPS-технологій</t>
  </si>
  <si>
    <t>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t>
  </si>
  <si>
    <t>Надання послуг у стоматологічних поліклініках вищих навчальних медичних закладів та інших загальнодержавних стоматологічних закладах</t>
  </si>
  <si>
    <t>Державний санітарно-епідеміологічний нагляд, дезінфекційні заходи та заходи по боротьбі з епідеміями</t>
  </si>
  <si>
    <t>Заходи по боротьбі з епідеміями</t>
  </si>
  <si>
    <t>Виконання боргових зобов'язань за кредитами, залученими ДП "Укрмедпостач" під державні гарантії, для реалізації інвестиційних проектів</t>
  </si>
  <si>
    <t>2301290</t>
  </si>
  <si>
    <t>Централізована закупівля рентгенологічного, діагностичного та іншого обладнання для закладів охорони здоров'я</t>
  </si>
  <si>
    <t>Централізовані заходи з трансплантації органів та тканин</t>
  </si>
  <si>
    <t>2301320</t>
  </si>
  <si>
    <t>Проведення державним підприємством "Укрвакцина" розрахунків за надання послуг у галузі права щодо повернення бюджетних коштів</t>
  </si>
  <si>
    <t>2301340</t>
  </si>
  <si>
    <t>Державний контроль за якістю лікарських засобів</t>
  </si>
  <si>
    <t>Організація і регулювання діяльності установ та окремі заходи у системі охорони здоров'я</t>
  </si>
  <si>
    <t>Лікування громадян України за кордоном</t>
  </si>
  <si>
    <t>Забезпечення медичних заходів по боротьбі з туберкульозом, профілактики та лікування СНіДу, лікування онкологічних хворих</t>
  </si>
  <si>
    <t>2301380</t>
  </si>
  <si>
    <t>Розвиток служби екстреної медичної допомоги (придбання медичного автотранспорту) у Вінницькій, Дніпропетровській, Донецькій областях та місті Києві</t>
  </si>
  <si>
    <t>Забезпечення медичних заходів окремих державних програм та комплексних заходів програмного характеру</t>
  </si>
  <si>
    <t>Функціонування Національної наукової медичної бібліотеки, збереження та популяризація історії медицини</t>
  </si>
  <si>
    <t>Збереження та популяризація історії медицини</t>
  </si>
  <si>
    <t>2301430</t>
  </si>
  <si>
    <t>Забезпечення окремих централізованих заходів з лікування цукрового діабету</t>
  </si>
  <si>
    <t>2301480</t>
  </si>
  <si>
    <t>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t>
  </si>
  <si>
    <t>Фінансова підтримка служб Товариства Червоного Хреста України та внесок до Міжнародної федерації Товариств Червоного Хреста та Червоного Півмісяця</t>
  </si>
  <si>
    <t>2301540</t>
  </si>
  <si>
    <t>Надання державних пільгових довгострокових кредитів на підготовку медичних та фармацевтичних кадрів вищими навчальними закладами</t>
  </si>
  <si>
    <t>2301580</t>
  </si>
  <si>
    <t>Заходи із запобігання поширенню та лікування грипу типу А/Н1N1/Каліфорнія/04/09 і гострих респіраторних захворювань</t>
  </si>
  <si>
    <t>2301590</t>
  </si>
  <si>
    <t>Заходи із проектування, реконструкції та капітального ремонту закладів охорони здоров'я в містах проведення  євро - 2012</t>
  </si>
  <si>
    <t>2301600</t>
  </si>
  <si>
    <t>Заходи з подолання епідемії туберкульозу та СНіДу</t>
  </si>
  <si>
    <t>2301800</t>
  </si>
  <si>
    <t>Заходи щодо створення державної клініки високих медичних технологій у Запорізькій області</t>
  </si>
  <si>
    <t>Будівництво сучасного лікувально-діагностичного комплексу Національної дитячої спеціалізованої лікарні "Охматдит"</t>
  </si>
  <si>
    <t>2301830</t>
  </si>
  <si>
    <t>Завершення реконструкції харчоблоку Українського державного медико-соціального центру ветеранів війни с.Циблі</t>
  </si>
  <si>
    <t>2301850</t>
  </si>
  <si>
    <t>Реконструкція і розширення Національного інституту раку</t>
  </si>
  <si>
    <t>2301860</t>
  </si>
  <si>
    <t>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t>
  </si>
  <si>
    <t>2301870</t>
  </si>
  <si>
    <t>Будівництво клінік медичних навчальних закладів ііі - IV рівнів акредитації</t>
  </si>
  <si>
    <t>2301880</t>
  </si>
  <si>
    <t>Добудова лікувального корпусу державного закладу "Прикарпатський центр репродукції людини" (м. івано-Франківськ)</t>
  </si>
  <si>
    <t>Реконструкція та капітальний ремонт навчальних корпусів і гуртожитків Донецького національного медичного університету ім. М.Горького</t>
  </si>
  <si>
    <t>Державна служба України з лікарських засобів</t>
  </si>
  <si>
    <t>Керівництво та управління у сфері лікарських засобів</t>
  </si>
  <si>
    <t>2302020</t>
  </si>
  <si>
    <t>Заходи по боротьбі з виробництвом та розповсюдженням фальсифікованих та субстандартних лікарських засобів</t>
  </si>
  <si>
    <t>2302030</t>
  </si>
  <si>
    <t>Створення державної інформаційно-аналітичної системи контролю за лікарськими засобами і медичною продукцією</t>
  </si>
  <si>
    <t>2303000</t>
  </si>
  <si>
    <t>Державна служба України з контролю за наркотиками</t>
  </si>
  <si>
    <t>2303010</t>
  </si>
  <si>
    <t>Керівництво та управління у сфері контролю за наркотиками</t>
  </si>
  <si>
    <t>Державна санітарно-епідеміологічна служба України</t>
  </si>
  <si>
    <t>Керівництво та управління у сфері санітарно-епідеміологічної служби</t>
  </si>
  <si>
    <t>Державна служба України з питань протидії ВіЛ-інфекції/СНіДу та інших соціально небезпечних захворювань</t>
  </si>
  <si>
    <t>Керівництво та управління у сфері протидії ВіЛ-інфекції/СНіДу та інших соціально небезпечних захворювань</t>
  </si>
  <si>
    <t>Міністерство охорони здоров'я України (загальнодержавні витрати)</t>
  </si>
  <si>
    <t>2311020</t>
  </si>
  <si>
    <t>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t>
  </si>
  <si>
    <t>2311030</t>
  </si>
  <si>
    <t>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t>
  </si>
  <si>
    <t>2311050</t>
  </si>
  <si>
    <t>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t>
  </si>
  <si>
    <t>2311060</t>
  </si>
  <si>
    <t>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t>
  </si>
  <si>
    <t>2311090</t>
  </si>
  <si>
    <t>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t>
  </si>
  <si>
    <t>2311100</t>
  </si>
  <si>
    <t>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t>
  </si>
  <si>
    <t>2311110</t>
  </si>
  <si>
    <t>Субвенція з державного бюджету міському бюджету м. Києва на капітальний ремонт Київського міського центру репродуктивної та перинатальної медицини</t>
  </si>
  <si>
    <t>2311120</t>
  </si>
  <si>
    <t>Субвенція з державного бюджету обласному бюджету Чернівецької області на придбання обладнання для закладів охорони здоров'я Чернівецької області</t>
  </si>
  <si>
    <t>2311130</t>
  </si>
  <si>
    <t>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t>
  </si>
  <si>
    <t>2311140</t>
  </si>
  <si>
    <t>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t>
  </si>
  <si>
    <t>2311150</t>
  </si>
  <si>
    <t>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t>
  </si>
  <si>
    <t>2311160</t>
  </si>
  <si>
    <t>2311170</t>
  </si>
  <si>
    <t>Субвенція з державного бюджету обласному бюджету Кіровоградської області на придбання високовартісного медичного обладнання</t>
  </si>
  <si>
    <t>2311180</t>
  </si>
  <si>
    <t>Субвенція з державного бюджету обласному бюджету Волинської області на закупівлю рентген-діагностичного обладнання, в тому числі ангіографу</t>
  </si>
  <si>
    <t>2311200</t>
  </si>
  <si>
    <t>Субвенція з державного бюджету обласному бюджету Одеської області на закупівлю рентген-діагностичного та іншого медичного обладнання</t>
  </si>
  <si>
    <t>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t>
  </si>
  <si>
    <t>Субвенція з державного бюджету місцевим бюджетам на придбання витратних матеріалів та медичного обладнання для закладів охорони здоров'я</t>
  </si>
  <si>
    <t>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t>
  </si>
  <si>
    <t>2311240</t>
  </si>
  <si>
    <t>2311250</t>
  </si>
  <si>
    <t>2311260</t>
  </si>
  <si>
    <t>2311270</t>
  </si>
  <si>
    <t>2311280</t>
  </si>
  <si>
    <t>2311290</t>
  </si>
  <si>
    <t>2311300</t>
  </si>
  <si>
    <t>2311310</t>
  </si>
  <si>
    <t>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t>
  </si>
  <si>
    <t>2311320</t>
  </si>
  <si>
    <t>2311330</t>
  </si>
  <si>
    <t>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t>
  </si>
  <si>
    <t>Міністерство екології та природних ресурсів України</t>
  </si>
  <si>
    <t>Апарат Міністерства екології та природних ресурсів України</t>
  </si>
  <si>
    <t>Загальне керівництво та управління у сфері екології та природних ресурсів</t>
  </si>
  <si>
    <t>2401020</t>
  </si>
  <si>
    <t>Управління та контроль у сфері охорони навколишнього природного середовища на регіональному рівні</t>
  </si>
  <si>
    <t>Розробка та впровадження комплексної інформаційної системи Міністерства екології та природних ресурсів України</t>
  </si>
  <si>
    <t>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t>
  </si>
  <si>
    <t>2401100</t>
  </si>
  <si>
    <t>2401140</t>
  </si>
  <si>
    <t>Заходи із створення і збереження природно-заповідного фонду, ведення кадастрів тваринного і рослинного світу, Червоної книги</t>
  </si>
  <si>
    <t>2401190</t>
  </si>
  <si>
    <t>Моніторинг навколишнього природного середовища та забезпечення державного контролю за додержанням вимог природоохоронного законодавства</t>
  </si>
  <si>
    <t>2401230</t>
  </si>
  <si>
    <t>Очистка стічних вод</t>
  </si>
  <si>
    <t>2401240</t>
  </si>
  <si>
    <t>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t>
  </si>
  <si>
    <t>2401250</t>
  </si>
  <si>
    <t>Поводження з відходами та небезпечними хімічними речовинами</t>
  </si>
  <si>
    <t>2401260</t>
  </si>
  <si>
    <t>Формування національної екологічної мережі</t>
  </si>
  <si>
    <t>Здійснення природоохоронних заходів</t>
  </si>
  <si>
    <t>Здійснення природоохоронних заходів, направлених на упередження та ліквідацію наслідків негативних природних явищ</t>
  </si>
  <si>
    <t>2401290</t>
  </si>
  <si>
    <t>Підвищення якості атмосферного повітря</t>
  </si>
  <si>
    <t>2401320</t>
  </si>
  <si>
    <t>Фінансова підтримка природоохоронної діяльності, у тому числі через механізм здешевлення кредитів комерційних банків</t>
  </si>
  <si>
    <t>Заходи щодо очистки стічних вод в місті Одесі</t>
  </si>
  <si>
    <t>Загальнодержавні топографо-геодезичні та картографічні роботи, демаркація та делімітація державного кордону</t>
  </si>
  <si>
    <t>Демаркація та делімітація державного кордону</t>
  </si>
  <si>
    <t>2401470</t>
  </si>
  <si>
    <t>Керівництво та управління у сфері геодезії, картографії та кадастру</t>
  </si>
  <si>
    <t>Державне агентство екологічних інвестицій України</t>
  </si>
  <si>
    <t>Державна служба геології та надр України</t>
  </si>
  <si>
    <t>Керівництво та управління у сфері геологічного вивчення та використання надр</t>
  </si>
  <si>
    <t>Розвиток мінерально-сировинної бази</t>
  </si>
  <si>
    <t>2404030</t>
  </si>
  <si>
    <t>Геолого-екологічні дослідження та заходи</t>
  </si>
  <si>
    <t>Державна екологічна інспекція України</t>
  </si>
  <si>
    <t>Керівництво та управління у сфері екологічного контролю</t>
  </si>
  <si>
    <t>2405020</t>
  </si>
  <si>
    <t>Зміцнення матеріально-технічної бази і методологічне забезпечення Державної екологічної інспекції України та її територіальних органів</t>
  </si>
  <si>
    <t>Національна комісія з радіаційного захисту населення України</t>
  </si>
  <si>
    <t>Керівництво та управління у сфері радіаційного захисту населення</t>
  </si>
  <si>
    <t>Державне агентство водних ресурсів України</t>
  </si>
  <si>
    <t>Керівництво та управління у сфері водного господарства</t>
  </si>
  <si>
    <t>Прикладні наукові та науково-технічні розробки, виконання робіт за державним замовленням у сфері розвитку водного господарства</t>
  </si>
  <si>
    <t>2407030</t>
  </si>
  <si>
    <t>Розробки найважливіших новітніх технологій у сфері екологічного оздоровлення водних ресурсів</t>
  </si>
  <si>
    <t>Підвищення кваліфікації кадрів у сфері водного господарства</t>
  </si>
  <si>
    <t>Експлуатація державного водогосподарського комплексу та управління водними ресурсами</t>
  </si>
  <si>
    <t>Ведення державного моніторингу поверхневих вод, водного кадастру, паспортизація, управління водними ресурсами</t>
  </si>
  <si>
    <t>Захист від шкідливої дії вод сільських населених пунктів та сільськогосподарських угідь</t>
  </si>
  <si>
    <t>2407080</t>
  </si>
  <si>
    <t>Комплексний протипаводковий захист в басейні р. Тиса у Закарпатській області</t>
  </si>
  <si>
    <t>Першочергове забезпечення населених пунктів централізованим водопостачанням</t>
  </si>
  <si>
    <t>2407100</t>
  </si>
  <si>
    <t>2407110</t>
  </si>
  <si>
    <t>Комплексний протипаводковий захист Прикарпатського регіону</t>
  </si>
  <si>
    <t>2407120</t>
  </si>
  <si>
    <t>Розвиток та поліпшення екологічного стану зрошуваних та осушених угідь</t>
  </si>
  <si>
    <t>Виконання боргових зобов'язань за кредитом, залученим ДП "Львівська обласна дирекція з протипаводкового захисту" під державну гарантію</t>
  </si>
  <si>
    <t>2407700</t>
  </si>
  <si>
    <t>Здійснення заходів щодо запобігання можливому затопленню територій внаслідок льодоходу та повені</t>
  </si>
  <si>
    <t>Міністерство соціальної політики України</t>
  </si>
  <si>
    <t>Апарат Міністерства соціальної політики України</t>
  </si>
  <si>
    <t>Керівництво та управління у сфері соціальної політики</t>
  </si>
  <si>
    <t>Підготовка кадрів для галузі соціального захисту вищими навчальними закладами і і іі рівнів акредитації</t>
  </si>
  <si>
    <t>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t>
  </si>
  <si>
    <t>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t>
  </si>
  <si>
    <t>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t>
  </si>
  <si>
    <t>2501110</t>
  </si>
  <si>
    <t>Фінансова підтримка заходів із соціального захисту дітей</t>
  </si>
  <si>
    <t>2501120</t>
  </si>
  <si>
    <t>Розселення та облаштування депортованих кримських татар та осіб інших національностей, які були  депортовані з території України</t>
  </si>
  <si>
    <t>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t>
  </si>
  <si>
    <t>Щорічна разова грошова допомога ветеранам війни та жертвам нацистських переслідувань</t>
  </si>
  <si>
    <t>Довічні державні стипендії</t>
  </si>
  <si>
    <t>Розробка нових видів протезно-ортопедичних виробів та обслуговування інвалідів у стаціонарах при протезних підприємствах</t>
  </si>
  <si>
    <t>Соціальний захист працівників, що  вивільняються у зв'язку з виведенням з експлуатації Чорнобильської АЕС</t>
  </si>
  <si>
    <t>Соціальний захист громадян, які постраждали внаслідок Чорнобильської катастрофи</t>
  </si>
  <si>
    <t>Компенсація сім'ям з дітьми та видатки на безплатне харчування дітей, які постраждали внаслідок Чорнобильської катастрофи</t>
  </si>
  <si>
    <t>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t>
  </si>
  <si>
    <t>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t>
  </si>
  <si>
    <t>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t>
  </si>
  <si>
    <t>2501260</t>
  </si>
  <si>
    <t>Допомога по тимчасовій непрацездатності громадянам, які постраждали внаслідок Чорнобильської катастрофи</t>
  </si>
  <si>
    <t>Обслуговування банківських позик, наданих на пільгових умовах до 1999 року громадянам, які постраждали внаслідок Чорнобильської катастрофи</t>
  </si>
  <si>
    <t>2501370</t>
  </si>
  <si>
    <t>Впровадження інноваційних технологій у виробництві технічних засобів реабілітації інвалідів</t>
  </si>
  <si>
    <t>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t>
  </si>
  <si>
    <t>2501400</t>
  </si>
  <si>
    <t>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t>
  </si>
  <si>
    <t>Реєстрація державною службою зайнятості трудових договорів, укладених між працівниками та фізичними особами</t>
  </si>
  <si>
    <t>2501430</t>
  </si>
  <si>
    <t>Одноразова виплата жінкам, яким присвоєно почесне звання України "Мати-героїня"</t>
  </si>
  <si>
    <t>2501440</t>
  </si>
  <si>
    <t>Реалізація державної політики з питань сім'ї та дітей</t>
  </si>
  <si>
    <t>2501450</t>
  </si>
  <si>
    <t>Оздоровлення і відпочинок дітей, які потребують особливої уваги та підтримки,  в дитячих оздоровчих таборах  МДЦ "Артек" і ДЦ "Молода Гвардія"</t>
  </si>
  <si>
    <t>Підготовка кадрів для галузі соціального захисту вищими навчальними закладами III - IV рівнів акредитації</t>
  </si>
  <si>
    <t>2501580</t>
  </si>
  <si>
    <t>Придбання (будівництво) житла для інвалідів-сліпих та інвалідів глухих</t>
  </si>
  <si>
    <t>2501600</t>
  </si>
  <si>
    <t>Розробка та впровадження моделей соціального інвестування</t>
  </si>
  <si>
    <t>Підвищення  ефективності  управління реформою системи соціального захисту</t>
  </si>
  <si>
    <t>2501620</t>
  </si>
  <si>
    <t>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t>
  </si>
  <si>
    <t>Вдосконалення системи соціальної допомоги</t>
  </si>
  <si>
    <t>Державна інспекція України з питань праці</t>
  </si>
  <si>
    <t>Керівництво та управління у сфері нагляду за додержанням законодавства про працю</t>
  </si>
  <si>
    <t>Державна служба з питань інвалідів та ветеранів України</t>
  </si>
  <si>
    <t>Керівництво та управління у сфері соціального захисту інвалідів та ветеранів</t>
  </si>
  <si>
    <t>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t>
  </si>
  <si>
    <t>Заходи з увічнення Перемоги у Великій Вітчизняній війні 1941 - 1945 років</t>
  </si>
  <si>
    <t>Забезпечення житлом воїнів-інтернаціоналістів</t>
  </si>
  <si>
    <t>2505110</t>
  </si>
  <si>
    <t>Встановлення телефонів інвалідам і і іі груп</t>
  </si>
  <si>
    <t>2505120</t>
  </si>
  <si>
    <t>2505800</t>
  </si>
  <si>
    <t>Будівництво (придбання) житла для інвалідів по зору і слуху</t>
  </si>
  <si>
    <t>Пенсійний фонд України</t>
  </si>
  <si>
    <t>Дотація на виплату пенсій, надбавок та підвищень до пенсій, призначених за різними пенсійними програмами</t>
  </si>
  <si>
    <t>2506030</t>
  </si>
  <si>
    <t>Дотація Пенсійному фонду України на пенсійне забезпечення військовослужбовців, осіб начальницького і рядового складу та суддів у відставці</t>
  </si>
  <si>
    <t>Покриття дефіциту коштів Пенсійного фонду України для виплати пенсій</t>
  </si>
  <si>
    <t>2506060</t>
  </si>
  <si>
    <t>Допомога пенсіонерам на придбання ліків</t>
  </si>
  <si>
    <t>2506070</t>
  </si>
  <si>
    <t>Пенсійне забезпечення працівників, зайнятих повний робочий день на підземних роботах, та членів їх сімей</t>
  </si>
  <si>
    <t>Фонд соціального захисту інвалідів</t>
  </si>
  <si>
    <t>Фінансова підтримка громадських організацій інвалідів</t>
  </si>
  <si>
    <t>Заходи із соціальної, трудової та професійної реабілітації інвалідів</t>
  </si>
  <si>
    <t>2507040</t>
  </si>
  <si>
    <t>Забезпечення діяльності Фонду соціального захисту інвалідів</t>
  </si>
  <si>
    <t>Санаторно-курортне оздоровлення інвалідів</t>
  </si>
  <si>
    <t>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t>
  </si>
  <si>
    <t>Забезпечення окремих категорій населення України технічними та іншими засобами реабілітації</t>
  </si>
  <si>
    <t>Міністерство соціальної політики України (загальнодержавні витрати)</t>
  </si>
  <si>
    <t>2511040</t>
  </si>
  <si>
    <t>Субвенція з державного бюджету бюджету м. Києва на капітальний ремонт третього корпусу центру захисту дітей "Наші діти"</t>
  </si>
  <si>
    <t>2511050</t>
  </si>
  <si>
    <t>Видатки для забезпечення доплат до заробітної плати працівникам бюджетної сфери до рівня прожиткового мінімуму для працездатних осіб</t>
  </si>
  <si>
    <t>2511110</t>
  </si>
  <si>
    <t>Апарат Державного агентства України з управління державними корпоративними правами та майном</t>
  </si>
  <si>
    <t>Керівництво та управління у сфері управління державними корпоративними правами та майном</t>
  </si>
  <si>
    <t>2601020</t>
  </si>
  <si>
    <t>Прикладні розробки з проблем розвитку основних галузей обробної промисловості</t>
  </si>
  <si>
    <t>Прикладні наукові та науково-технічні розробки, виконання робіт за державними цільовими програмами і державним замовленням у сфері управління державними корпоративними правами та майном</t>
  </si>
  <si>
    <t>Функціонування Центральної державної науково-технічної бібліотеки та Державного металургійного музею України</t>
  </si>
  <si>
    <t>Функціонування Державного металургійного музею України</t>
  </si>
  <si>
    <t>2601070</t>
  </si>
  <si>
    <t>Створення і впровадження у виробництво сучасних видів цивільної продукції на підприємствах машинобудівного комплексу</t>
  </si>
  <si>
    <t>Консервація виробничих потужностей промислових підприємств</t>
  </si>
  <si>
    <t>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t>
  </si>
  <si>
    <t>Реструктуризація та ліквідація об'єктів підприємств гірничої хімії і здійснення невідкладних природоохоронних заходів в зоні їх діяльності</t>
  </si>
  <si>
    <t>2601110</t>
  </si>
  <si>
    <t>Заходи  спеціального призначення підприємств та організацій оборонного комплексу</t>
  </si>
  <si>
    <t>2601120</t>
  </si>
  <si>
    <t>Часткове покриття витрат на виплату заборгованості гірникам з регресних позовів та одноразової допомоги по втраті професійної працездатності</t>
  </si>
  <si>
    <t>2601130</t>
  </si>
  <si>
    <t>Державні науково-технічні програми  та наукові частини державних цільових програм у сфері промисловості</t>
  </si>
  <si>
    <t>Наукові розробки у сфері стандартизації та сертифікації промислової продукції</t>
  </si>
  <si>
    <t>2601150</t>
  </si>
  <si>
    <t>Фінансова підтримка вітчизняного виробника калійних добрив</t>
  </si>
  <si>
    <t>Державна підтримка вітчизняного машинобудування для агропромислового комплексу, в тому числі через механізм здешевлення кредитів</t>
  </si>
  <si>
    <t>2601170</t>
  </si>
  <si>
    <t>Державна підтримка виробництва авіаційної техніки і вертольотів та двигунів до них, в тому числі через механізм здешевлення кредитів</t>
  </si>
  <si>
    <t>2601180</t>
  </si>
  <si>
    <t>Заходи по реалізації Комплексної програми будівництва вітрових електростанцій</t>
  </si>
  <si>
    <t>Забезпечення життєдіяльності Криворізького гірничо-збагачувального комбінату окислених руд</t>
  </si>
  <si>
    <t>2601200</t>
  </si>
  <si>
    <t>Здійснення дослідно-конструкторських робіт з освоєння виробництва двигунів для модернізації вертольотів Ми-2, Ми-8Т, Ми-24 та модернізації діючих моделей вертольотів</t>
  </si>
  <si>
    <t>2601220</t>
  </si>
  <si>
    <t>Фінансова підтримка виробництва та створення нових вітчизняних засобів захисту рослин і регуляторів росту рослин, їх державне випробування та реєстрація</t>
  </si>
  <si>
    <t>2601230</t>
  </si>
  <si>
    <t>Підвищення кваліфікації державних службовців п'ятої-сьомої категорій у сфері промисловості</t>
  </si>
  <si>
    <t>Презентація українськими підприємствами вітчизняних товарів на міжнародній виставці "Ганновер Мессе"</t>
  </si>
  <si>
    <t>2601250</t>
  </si>
  <si>
    <t>Заходи по виконанню програм розвитку підприємств суднобудівної, літакобудівної промисловості, підприємств концерну "Бронетехніка України" та підприємств і організацій, які виготовляють і розробляють боєприпаси, їх елементи та вироби спецхімії</t>
  </si>
  <si>
    <t>2601260</t>
  </si>
  <si>
    <t>Заходи щодо розвитку компресорного та мембранного машинобудування на 2005-2014 роки</t>
  </si>
  <si>
    <t>2601270</t>
  </si>
  <si>
    <t>Заходи по завершенню будівництва транспортних рефрижераторних суден з високим ступенем готовності</t>
  </si>
  <si>
    <t>2601280</t>
  </si>
  <si>
    <t>Підготовка серійного виробництва літаків та створення літака АН-148</t>
  </si>
  <si>
    <t>2601290</t>
  </si>
  <si>
    <t>Державна програма підтримки інновацій та інвестицій, в тому числі вітчизняного машинобудування для агропромислового комплексу</t>
  </si>
  <si>
    <t>2601300</t>
  </si>
  <si>
    <t>Сертифікація та валідація літака АН-148</t>
  </si>
  <si>
    <t>2601310</t>
  </si>
  <si>
    <t>Державна підтримка підприємств суднобудівної промисловості через механізм здешевлення кредитів</t>
  </si>
  <si>
    <t>2601320</t>
  </si>
  <si>
    <t>Державна підтримка літакобудування та космічної галузі на створення та впровадження у виробництво сучасної техніки через механізм здешевлення кредитів</t>
  </si>
  <si>
    <t>2601330</t>
  </si>
  <si>
    <t>Поповнення статутного фонду ТАСКО-Експорт</t>
  </si>
  <si>
    <t>2601340</t>
  </si>
  <si>
    <t>Заходи із завершення будівництва суден</t>
  </si>
  <si>
    <t>2601350</t>
  </si>
  <si>
    <t>Утилізація звичайних видів боєприпасів, непридатних для подальшого використання та зберігання</t>
  </si>
  <si>
    <t>2601360</t>
  </si>
  <si>
    <t>Заходи з передачі у комунальну власність об'єктів соціальної інфраструктури, які перебувають на балансі ДП ВО "Луганський верстатобудівний завод"</t>
  </si>
  <si>
    <t>2601370</t>
  </si>
  <si>
    <t>Виконання заходів Державної комплексної програми розвитку авіаційної промисловості України до 2010 року, в тому числі через механізм здешевлення кредитів</t>
  </si>
  <si>
    <t>2601380</t>
  </si>
  <si>
    <t>Підтримка і модернізація унікальної інфраструктури підприємств літакобудування</t>
  </si>
  <si>
    <t>2601390</t>
  </si>
  <si>
    <t>Поповнення статутних фондів державних підприємств авіаційної промисловості</t>
  </si>
  <si>
    <t>2601410</t>
  </si>
  <si>
    <t>Поповнення статутного фонду Державного лізингового підприємства "Укравіалізинг"</t>
  </si>
  <si>
    <t>2601420</t>
  </si>
  <si>
    <t>Здійснення заходів, пов'язаних з проведенням землевпорядних робіт, оформленням правовстановлюючих документів на земельні ділянки</t>
  </si>
  <si>
    <t>2601430</t>
  </si>
  <si>
    <t>Компенсація відсотків за кредитами, залученими підприємствами машинобудування для агропромислового комплексу на технічне переоснащення</t>
  </si>
  <si>
    <t>2601440</t>
  </si>
  <si>
    <t>Державна підтримка реалізації інвестиційних проектів у пріоритетних напрямах галузей промисловості, в тому числі через механізм здешевлення кредитів</t>
  </si>
  <si>
    <t>2601450</t>
  </si>
  <si>
    <t>Поповнення статутних фондів казенних підприємств для забезпечення їх діяльності</t>
  </si>
  <si>
    <t>2601500</t>
  </si>
  <si>
    <t>Видатки із Стабілізаційного фонду на підтримку промисловості</t>
  </si>
  <si>
    <t>Виконання завдань та заходів Державної цільової програми реформування та розвитку оборонно-промислового комплексу</t>
  </si>
  <si>
    <t>2601520</t>
  </si>
  <si>
    <t>2601800</t>
  </si>
  <si>
    <t>Створення замкнутого циклу з виробництва вітчизняних набоїв на державному підприємстві "Луганський патрон"</t>
  </si>
  <si>
    <t>2601820</t>
  </si>
  <si>
    <t>Реконструкція та відновлення інженерно-технічних засобів охорони підприємств спецхімії оборонно-промислового комплексу, які виробляють вибухові речовини</t>
  </si>
  <si>
    <t>2601830</t>
  </si>
  <si>
    <t>Будівництво установки по знешкодженню та знищенню високотоксичних відходів ДП іГорлівський хімічний заводі</t>
  </si>
  <si>
    <t>2601850</t>
  </si>
  <si>
    <t>Будівництво циклічно-поточної лінії та рекультивація відпрацьованих карієрів і відвалів ВАТ іБалаклавське рудоуправління"</t>
  </si>
  <si>
    <t>2700000</t>
  </si>
  <si>
    <t>Міністерство з питань житлово-комунального господарства України</t>
  </si>
  <si>
    <t>2701000</t>
  </si>
  <si>
    <t>Апарат Міністерства з питань житлово-комунального господарства України</t>
  </si>
  <si>
    <t>2701010</t>
  </si>
  <si>
    <t>Керівництво та управління у сфері житлово-комунального господарства</t>
  </si>
  <si>
    <t>2701030</t>
  </si>
  <si>
    <t>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t>
  </si>
  <si>
    <t>2701040</t>
  </si>
  <si>
    <t>Наукові розробки із нормування та стандартизації у сфері житлової політики</t>
  </si>
  <si>
    <t>2701070</t>
  </si>
  <si>
    <t>Реклама та інформування громадськості щодо створення та діяльності об'єднань співвласників багатоквартирних будинків</t>
  </si>
  <si>
    <t>2701080</t>
  </si>
  <si>
    <t>Нагородження переможців всеукраїнського конкурсу "Населений пункт найкращого благоустрою і підтримки громадського порядку" за 2009 рік</t>
  </si>
  <si>
    <t>2701100</t>
  </si>
  <si>
    <t>2701170</t>
  </si>
  <si>
    <t>Ліквідація наслідків підтоплення територій в містах і селищах України</t>
  </si>
  <si>
    <t>2701180</t>
  </si>
  <si>
    <t>Загальнодержавна програма реформування житлово-комунального господарства в т. ч. на здешевлення кредитів для виконання цієї програми</t>
  </si>
  <si>
    <t>2701190</t>
  </si>
  <si>
    <t>Підготовка фахівців для житлово-комунального господарства</t>
  </si>
  <si>
    <t>2701200</t>
  </si>
  <si>
    <t>Відшкодування відсоткової ставки по кредитах, спрямованих на реалізацію проектів з енергозбереження в житлово-комунальному господарстві</t>
  </si>
  <si>
    <t>2701210</t>
  </si>
  <si>
    <t>Реалізація інвестиційних та інноваційних проектів з енергозбереження в житлово-комунальному господарстві</t>
  </si>
  <si>
    <t>2701220</t>
  </si>
  <si>
    <t>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t>
  </si>
  <si>
    <t>2701240</t>
  </si>
  <si>
    <t>Реалізація інвестиційних (пілотних) проектів у сфері житлово-комунального господарства</t>
  </si>
  <si>
    <t>2701340</t>
  </si>
  <si>
    <t>Реконструкція централізованих систем водопостачання і водовідведення з використанням енергоощадного обладнання та технологій</t>
  </si>
  <si>
    <t>2701850</t>
  </si>
  <si>
    <t>Будівництво другої нитки Головного міського каналізаційного колектора в м. Києві в рамках підготовки до євро-2012</t>
  </si>
  <si>
    <t>2705000</t>
  </si>
  <si>
    <t>Державна архітектурно-будівельна інспекція</t>
  </si>
  <si>
    <t>2710000</t>
  </si>
  <si>
    <t>Міністерство з питань житлово-комунального господарства України (загальнодержавні витрати)</t>
  </si>
  <si>
    <t>2711000</t>
  </si>
  <si>
    <t>2711020</t>
  </si>
  <si>
    <t>Субвенція з державного бюджету місцевим бюджетам на придбання вагонів для комунального електротранспорту (тролейбусів і трамваїв)</t>
  </si>
  <si>
    <t>2711100</t>
  </si>
  <si>
    <t>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t>
  </si>
  <si>
    <t>2711140</t>
  </si>
  <si>
    <t>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t>
  </si>
  <si>
    <t>2711150</t>
  </si>
  <si>
    <t>Субвенція з державного бюджету міському бюджету м. Алчевськ на соціально-економічний розвиток</t>
  </si>
  <si>
    <t>2711170</t>
  </si>
  <si>
    <t>Міністерство регіонального розвитку, будівництва та житлово-комунального господарства України</t>
  </si>
  <si>
    <t>Апарат Міністерства регіонального розвитку, будівництва та житлово-комунального господарства України</t>
  </si>
  <si>
    <t>Керівництво та управління у сфері регіонального розвитку, будівництва та житлово-комунального господарства</t>
  </si>
  <si>
    <t>Наукові розробки із нормування та стандартизації у сфері будівництва та житлової політики</t>
  </si>
  <si>
    <t>Відзначення Державною премією у сфері архітектури та фінансова підтримка творчих спілок</t>
  </si>
  <si>
    <t>Функціонування Державної науково-технічної бібліотеки</t>
  </si>
  <si>
    <t>Збереження архітектурної спадщини в заповідниках</t>
  </si>
  <si>
    <t>Паспортизація, інвентаризація та реставрація пам'яток архітектури</t>
  </si>
  <si>
    <t>2751110</t>
  </si>
  <si>
    <t>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t>
  </si>
  <si>
    <t>Підготовка фахівців для органів місцевого самоврядування</t>
  </si>
  <si>
    <t>Реалізація пілотних проектів у сфері житлово-комунального господарства</t>
  </si>
  <si>
    <t>Державний насіннєвий контроль у сфері зеленого будівництва та квітникарства</t>
  </si>
  <si>
    <t>Збереження і вивчення у спеціально створених умовах різноманітних видів дерев і чагарників</t>
  </si>
  <si>
    <t>Відзначення Державною премією в галузі архітектури</t>
  </si>
  <si>
    <t>2751170</t>
  </si>
  <si>
    <t>Реконструкція систем водопостачання м. Львова</t>
  </si>
  <si>
    <t>2751180</t>
  </si>
  <si>
    <t>Забезпечення інформування органів місцевого самоврядування</t>
  </si>
  <si>
    <t>2751190</t>
  </si>
  <si>
    <t>Надання державної підтримки для будівництва (придбання) доступного житла</t>
  </si>
  <si>
    <t>2751200</t>
  </si>
  <si>
    <t>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t>
  </si>
  <si>
    <t>2751220</t>
  </si>
  <si>
    <t>Часткова компенсація витрат за спожиту електроенергію, пов'язаних з перекиданням води</t>
  </si>
  <si>
    <t>Пошук і впорядкування поховань жертв війни та політичних репресій</t>
  </si>
  <si>
    <t>2751260</t>
  </si>
  <si>
    <t>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t>
  </si>
  <si>
    <t>2751270</t>
  </si>
  <si>
    <t>Здійснення заходів з підготовки та відзначення 925 - річчя заснування м. Бродів Львівської області та 425 - річчя надання місту Магдебурзького права</t>
  </si>
  <si>
    <t>2751280</t>
  </si>
  <si>
    <t>Державні капітальні вкладення на реалізацію Чорнобильської будівельної програми</t>
  </si>
  <si>
    <t>2751290</t>
  </si>
  <si>
    <t>Фінансова підтримка статутної діяльності всеукраїнських асоціацій</t>
  </si>
  <si>
    <t>2751300</t>
  </si>
  <si>
    <t>2751310</t>
  </si>
  <si>
    <t>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t>
  </si>
  <si>
    <t>2751330</t>
  </si>
  <si>
    <t>Облаштування багатоквартирних будинків сучасними засобами обліку і регулювання води та теплової енергії</t>
  </si>
  <si>
    <t>2751340</t>
  </si>
  <si>
    <t>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t>
  </si>
  <si>
    <t>2751360</t>
  </si>
  <si>
    <t>Фінансова підтримка Державного фонду сприяння молодіжному житловому будівництву</t>
  </si>
  <si>
    <t>2751390</t>
  </si>
  <si>
    <t>Надання пільгового довгострокового державного кредиту молодим сім'ям та одиноким молодим громадянам на будівництво (реконструкцію) та придбання житла</t>
  </si>
  <si>
    <t>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t>
  </si>
  <si>
    <t>2751430</t>
  </si>
  <si>
    <t>2751440</t>
  </si>
  <si>
    <t>2751450</t>
  </si>
  <si>
    <t>Реконструкція та будівництво систем централізованого водовідведення</t>
  </si>
  <si>
    <t>2751500</t>
  </si>
  <si>
    <t>Видатки із Стабілізаційного фонду за напрямом здійснення інвестицій в об'єкти розвитку соціально-культурної сфери</t>
  </si>
  <si>
    <t>2751600</t>
  </si>
  <si>
    <t>Розвиток міської інфраструктури в Україні, розвиток системи водопостачання та водовідведення в м. Миколаєві</t>
  </si>
  <si>
    <t>Фінансування заходів по забезпеченню впровадження та координації проекту розвитку міської інфраструктури</t>
  </si>
  <si>
    <t>2751620</t>
  </si>
  <si>
    <t>Розвиток системи водопостачання та водовідведення в м. Миколаєві</t>
  </si>
  <si>
    <t>2751700</t>
  </si>
  <si>
    <t>Погашення кредиторської заборгованості з відшкодування витрат, пов'язаних з проведенням невідкладних аварійно-ремонтних робіт на пам'ятці архітектури "Андріївська церква" Національного заповідника "Софія Київська"</t>
  </si>
  <si>
    <t>Проведення протизсувних заходів, інженерного захисту, протиаварійних та ремонтно-реставраційних робіт на території Києво-Печерської Лаври</t>
  </si>
  <si>
    <t>2751810</t>
  </si>
  <si>
    <t>Реконструкція та реставрація об'єктів культурної спадщини в містах проведення чемпіонату євро - 2012</t>
  </si>
  <si>
    <t>2751850</t>
  </si>
  <si>
    <t>Державна архітектурно-будівельна інспекція України</t>
  </si>
  <si>
    <t>Керівництво та управління у сфері архітектурно-будівельного контролю</t>
  </si>
  <si>
    <t>Міністерство регіонального розвитку, будівництва та житлово-комунального господарства України (загальнодержавні витрати)</t>
  </si>
  <si>
    <t>2761020</t>
  </si>
  <si>
    <t>Субвенція з державного бюджету міському бюджету міста івано-Франківська на відзначення 350-річчя міста івано-Франківська</t>
  </si>
  <si>
    <t>2761030</t>
  </si>
  <si>
    <t>Субвенція з державного бюджету місцевим бюджетам на фінансування проектів транскордонного співробітництва</t>
  </si>
  <si>
    <t>2761050</t>
  </si>
  <si>
    <t>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t>
  </si>
  <si>
    <t>2761060</t>
  </si>
  <si>
    <t>Субвенція з державного бюджету бюджету Василівського району на соціально-економічний розвиток смт. Степногірськ</t>
  </si>
  <si>
    <t>2761080</t>
  </si>
  <si>
    <t>Субвенція з державного бюджету міському бюджету м. Львова на відновлення історичної спадщини міста</t>
  </si>
  <si>
    <t>2761090</t>
  </si>
  <si>
    <t>2761110</t>
  </si>
  <si>
    <t>Субвенція з державного бюджету місцевим бюджетам на забезпечення житлом працівників бюджетної сфери, які заключили контракт на 20 років</t>
  </si>
  <si>
    <t>2761120</t>
  </si>
  <si>
    <t>Субвенція з державного бюджету міському бюджету міста Дніпродзержинська на проведення протизсувних заходів у Шамишиній балці</t>
  </si>
  <si>
    <t>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t>
  </si>
  <si>
    <t>2761160</t>
  </si>
  <si>
    <t>Субвенція з державного бюджету бюджету Новоград-Волинського району Житомирської області на соціально-економічний розвиток району</t>
  </si>
  <si>
    <t>2761170</t>
  </si>
  <si>
    <t>Субвенція з державного бюджету міському бюджету міста Макіївка Донецької області на соціально-економічний розвиток</t>
  </si>
  <si>
    <t>2761180</t>
  </si>
  <si>
    <t>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t>
  </si>
  <si>
    <t>2761190</t>
  </si>
  <si>
    <t>Субвенція з державного бюджету міському бюджету міста Бердянськ Запорізької області на укріплення Бердянської коси</t>
  </si>
  <si>
    <t>2761200</t>
  </si>
  <si>
    <t>Субвенція з державного бюджету міському бюджету міста Жовті Води Дніпропетровської області на соціально-економічний розвиток</t>
  </si>
  <si>
    <t>2761210</t>
  </si>
  <si>
    <t>Субвенція з державного бюджету місцевим бюджетам на соціально-економічний розвиток міст районного значення та селищ міського типу - районних центрів</t>
  </si>
  <si>
    <t>2761220</t>
  </si>
  <si>
    <t>Субвенція з державного бюджету міському бюджету міста Львова на реалізацію заходів з цілодобового водозабезпечення міста Львова</t>
  </si>
  <si>
    <t>2761230</t>
  </si>
  <si>
    <t>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t>
  </si>
  <si>
    <t>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t>
  </si>
  <si>
    <t>2761250</t>
  </si>
  <si>
    <t>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t>
  </si>
  <si>
    <t>2761260</t>
  </si>
  <si>
    <t>Субвенція з державного бюджету міському бюджету міста Дніпропетровська на соціально-економічний розвиток</t>
  </si>
  <si>
    <t>2761270</t>
  </si>
  <si>
    <t>Субвенція з державного бюджету міському бюджету міста Харцизьк Донецької області на соціально-економічний розвиток</t>
  </si>
  <si>
    <t>2761280</t>
  </si>
  <si>
    <t>Субвенція з державного бюджету районному бюджету Кілійського району Одеської області на соціально-економічний розвиток Кілійського району</t>
  </si>
  <si>
    <t>2761290</t>
  </si>
  <si>
    <t>Субвенція з державного бюджету міському бюджету міста єнакієве Донецької області на соціально-економічний розвиток</t>
  </si>
  <si>
    <t>2761300</t>
  </si>
  <si>
    <t>Субвенція з державного бюджету районному бюджету Шахтарського району Донецької області на соціально-економічний розвиток Шахтарського району</t>
  </si>
  <si>
    <t>2761310</t>
  </si>
  <si>
    <t>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t>
  </si>
  <si>
    <t>2761320</t>
  </si>
  <si>
    <t>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t>
  </si>
  <si>
    <t>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t>
  </si>
  <si>
    <t>2761380</t>
  </si>
  <si>
    <t>2761390</t>
  </si>
  <si>
    <t>2761400</t>
  </si>
  <si>
    <t>Субвенція з державного бюджету районному бюджету Баранівського району Житомирської області на соціально-економічний розвиток</t>
  </si>
  <si>
    <t>2761410</t>
  </si>
  <si>
    <t>Субвенція з державного бюджету міському бюджету міста Новоград-Волинський Житомирської області на соціально-економічний розвиток</t>
  </si>
  <si>
    <t>2761420</t>
  </si>
  <si>
    <t>Субвенція з державного бюджету районному бюджету Новоград-Волинського району Житомирської області на соціально-економічний розвиток</t>
  </si>
  <si>
    <t>2761430</t>
  </si>
  <si>
    <t>Субвенція з державного бюджету районному бюджету Червоноармійського району Житомирської області на соціально-економічний розвиток</t>
  </si>
  <si>
    <t>2761440</t>
  </si>
  <si>
    <t>Субвенція з державного бюджету районному бюджету ємільчинського району Житомирської області на соціально-економічний розвиток</t>
  </si>
  <si>
    <t>2761450</t>
  </si>
  <si>
    <t>Субвенція з державного бюджету міському бюджету міста Феодосія на будівництво та реконструкцію водогонів Фронтового та Феодосійського водосховищ</t>
  </si>
  <si>
    <t>2761460</t>
  </si>
  <si>
    <t>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t>
  </si>
  <si>
    <t>2761470</t>
  </si>
  <si>
    <t>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t>
  </si>
  <si>
    <t>2761480</t>
  </si>
  <si>
    <t>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t>
  </si>
  <si>
    <t>2761490</t>
  </si>
  <si>
    <t>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t>
  </si>
  <si>
    <t>2761500</t>
  </si>
  <si>
    <t>Субвенція з державного бюджету міському бюджету міста Бровари на будівництво тролейбусної лінії  Бровари - Київ</t>
  </si>
  <si>
    <t>2761510</t>
  </si>
  <si>
    <t>Субвенція з державного бюджету міському бюджету міста Судака на відзначення 1800-річчя міста Судака</t>
  </si>
  <si>
    <t>2761520</t>
  </si>
  <si>
    <t>Міністерство аграрної політики та продовольства України</t>
  </si>
  <si>
    <t>Апарат Міністерства аграрної політики та продовольства України</t>
  </si>
  <si>
    <t>Загальне керівництво та управління у сфері агропромислового комплексу</t>
  </si>
  <si>
    <t>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t>
  </si>
  <si>
    <t>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t>
  </si>
  <si>
    <t>Наукові розробки у сфері стандартизації та сертифікації сільськогосподарської продукції</t>
  </si>
  <si>
    <t>Оздоровлення та відпочинок дітей працівників агропромислового комплексу</t>
  </si>
  <si>
    <t>Підготовка кадрів для агропромислового комплексу вищими навчальними закладами і і іі рівнів акредитації</t>
  </si>
  <si>
    <t>2801090</t>
  </si>
  <si>
    <t>Суцільна паспортизація сільських населених пунктів</t>
  </si>
  <si>
    <t>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t>
  </si>
  <si>
    <t>Методичне забезпечення діяльності аграрних навчальних закладів</t>
  </si>
  <si>
    <t>2801120</t>
  </si>
  <si>
    <t>Підготовка, перепідготовка, підвищення кваліфікації робітничих кадрів, підвищення кваліфікації фахівців агропромислового комплексу</t>
  </si>
  <si>
    <t>Підвищення кваліфікації кадрів агропромислового комплексу закладами післядипломної освіти</t>
  </si>
  <si>
    <t>Державна підтримка сільськогосподарських обслуговуючих кооперативів</t>
  </si>
  <si>
    <t>2801160</t>
  </si>
  <si>
    <t>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t>
  </si>
  <si>
    <t>Фінансування заходів по захисту, відтворенню та підвищенню родючості ірунтів</t>
  </si>
  <si>
    <t>2801180</t>
  </si>
  <si>
    <t>Фінансова підтримка заходів в агропромисловому комплексі</t>
  </si>
  <si>
    <t>Селекція в тваринництві та птахівництві на підприємствах агропромислового комплексу</t>
  </si>
  <si>
    <t>Заходи по боротьбі з шкідниками та хворобами сільськогосподарських рослин, запобігання розповсюдженню збудників інфекційних хвороб тварин</t>
  </si>
  <si>
    <t>Бюджетна тваринницька дотація та державна підтримка виробництва продукції рослинництва</t>
  </si>
  <si>
    <t>Селекція в рослинництві</t>
  </si>
  <si>
    <t>2801230</t>
  </si>
  <si>
    <t>Фінансова підтримка фермерських господарств</t>
  </si>
  <si>
    <t>Здійснення фінансової підтримки підприємств агропромислового комплексу через механізм здешевлення кредитів та компенсації лізингових платежів</t>
  </si>
  <si>
    <t>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t>
  </si>
  <si>
    <t>Заходи з охорони і захисту, раціонального використання лісів, наданих в постійне користування агропромисловим підприємствам</t>
  </si>
  <si>
    <t>Державна підтримка сільськогосподарської дорадчої служби</t>
  </si>
  <si>
    <t>2801280</t>
  </si>
  <si>
    <t>Фінансова підтримка агропромислових підприємств, що знаходяться в особливо складних кліматичних умовах</t>
  </si>
  <si>
    <t>Проведення державних виставкових заходів у сфері агропромислового комплексу</t>
  </si>
  <si>
    <t>Реформування та розвиток комунального господарства у сільській місцевості</t>
  </si>
  <si>
    <t>Організація і регулювання діяльності установ в системі агропромислового комплексу та забезпечення діяльності Аграрного фонду</t>
  </si>
  <si>
    <t>Дослідження і експериментальні розробки в системі агропромислового комплексу</t>
  </si>
  <si>
    <t>Створення і забезпечення резервного запасу сортового та гібридного насіння</t>
  </si>
  <si>
    <t>Запобігання розповсюдженню збудників інфекційних хвороб тварин</t>
  </si>
  <si>
    <t>Державна підтримка розвитку хмелярства, закладення молодих садів, виноградників та ягідників і нагляд за ними</t>
  </si>
  <si>
    <t>2801360</t>
  </si>
  <si>
    <t>Часткова компенсація вартості електроенергії, використаної для поливу на зрошуваних землях</t>
  </si>
  <si>
    <t>2801370</t>
  </si>
  <si>
    <t>Погашення зобовіязань Українською державною насіннєвою інспекцією за кредитами, наданими з державного бюджету за рахунок коштів, залучених від міжнародних фінансових організацій на розвиток насінництва</t>
  </si>
  <si>
    <t>2801380</t>
  </si>
  <si>
    <t>Повернення бюджетних позичок, наданих на закупівлю сільськогосподарської продукції за державним замовленням (контрактом) 1994-1997 років</t>
  </si>
  <si>
    <t>2801390</t>
  </si>
  <si>
    <t>2801400</t>
  </si>
  <si>
    <t>2801420</t>
  </si>
  <si>
    <t>Компенсація витрат, понесених підприємствами агропромислового комплексу на будівництво об'єктів соціальної сфери на селі</t>
  </si>
  <si>
    <t>Часткова компенсація вартості складної сільськогосподарської техніки вітчизняного виробництва</t>
  </si>
  <si>
    <t>2801440</t>
  </si>
  <si>
    <t>Організація діяльності установ у системі агропромислового комплексу за рахунок коштів Стабілізаційного фонду</t>
  </si>
  <si>
    <t>2801450</t>
  </si>
  <si>
    <t>2801460</t>
  </si>
  <si>
    <t>Надання кредитів фермерським господарствам</t>
  </si>
  <si>
    <t>2801470</t>
  </si>
  <si>
    <t>Фінансова підтримка Української лабораторії якості і безпеки продукції агропромислового комплексу</t>
  </si>
  <si>
    <t>2801480</t>
  </si>
  <si>
    <t>2801490</t>
  </si>
  <si>
    <t>Фінансова підтримка заходів в агропромисловому комплексі на умовах фінансового лізингу</t>
  </si>
  <si>
    <t>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t>
  </si>
  <si>
    <t>Державна підтримка розвитку хмелярства</t>
  </si>
  <si>
    <t>Фінансова підтримка створення оптових ринків сільськогосподарської продукції</t>
  </si>
  <si>
    <t>2801530</t>
  </si>
  <si>
    <t>Повернення коштів, наданих Міністерству аграрної політики та продовольства України для кредитування Аграрного фонду</t>
  </si>
  <si>
    <t>Державна підтримка галузі тваринництва</t>
  </si>
  <si>
    <t>2801550</t>
  </si>
  <si>
    <t>Повернення коштів, наданих як часткова фінансова допомога сільськогосподарським підприємствам, які зазнали збитків внаслідок стихійного лиха у 2007 році</t>
  </si>
  <si>
    <t>2801560</t>
  </si>
  <si>
    <t>Забезпечення діяльності Аграрного фонду</t>
  </si>
  <si>
    <t>2801580</t>
  </si>
  <si>
    <t>Здешевлення вартості страхових премій (внесків) фактично сплачених суб'єктами аграрного ринку</t>
  </si>
  <si>
    <t>Часткове відшкодування вартості будівництва нових тепличних комплексів</t>
  </si>
  <si>
    <t>2801900</t>
  </si>
  <si>
    <t>Видатки із Стабілізаційного фонду на підтримку АПК</t>
  </si>
  <si>
    <t>Державна ветеринарна та фітосанітарна служба України</t>
  </si>
  <si>
    <t>Керівництво та управління у сфері ветеринарної медицини та фітосанітарної служби України</t>
  </si>
  <si>
    <t>Протиепізоотичні заходи та участь у Міжнародному епізоотичному бюро</t>
  </si>
  <si>
    <t>Організація і регулювання діяльності установ в системі Державної ветеринарної та фітосанітарної служби України</t>
  </si>
  <si>
    <t>Організація і регулювання діяльності установ агропромислового комплексу з карантину рослин</t>
  </si>
  <si>
    <t>Організація і регулювання діяльності установ в системі охорони прав на сорти рослин</t>
  </si>
  <si>
    <t>2802070</t>
  </si>
  <si>
    <t>Формування національних сортових рослинних ресурсів</t>
  </si>
  <si>
    <t>Участь у міжнародному союзі по охороні нових сортів рослин (УПОВ)</t>
  </si>
  <si>
    <t>2802090</t>
  </si>
  <si>
    <t>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t>
  </si>
  <si>
    <t>Державне агентство земельних ресурсів України</t>
  </si>
  <si>
    <t>Керівництво та управління у сфері земельних ресурсів</t>
  </si>
  <si>
    <t>Підвищення кваліфікації працівників Державного агентства земельних ресурсів</t>
  </si>
  <si>
    <t>Проведення земельної реформи</t>
  </si>
  <si>
    <t>Збереження, відтворення та забезпечення раціонального використання земельних ресурсів</t>
  </si>
  <si>
    <t>2803050</t>
  </si>
  <si>
    <t>Повернення кредиту наданого на розвиток системи кадастру</t>
  </si>
  <si>
    <t>Видача державних актів на право приватної власності на землю в сільській місцевості</t>
  </si>
  <si>
    <t>2803610</t>
  </si>
  <si>
    <t>Надання кредитів на розвиток системи кадастру</t>
  </si>
  <si>
    <t>Державне агентство рибного господарства України</t>
  </si>
  <si>
    <t>Керівництво та управління у сфері рибного господарства</t>
  </si>
  <si>
    <t>Організація діяльності органів рибоохорони та рибовідтворювальних комплексів</t>
  </si>
  <si>
    <t>Прикладні наукові та науково-технічні розробки, виконання робіт за державними цільовими програмами і державним замовленням у сфері рибного господарства</t>
  </si>
  <si>
    <t>Селекція у рибному господарстві та відтворення водних біоресурсів у внутрішніх водоймах та Азово-Чорноморському басейні</t>
  </si>
  <si>
    <t>Селекція у рибному господарстві</t>
  </si>
  <si>
    <t>Міжнародна діяльність у галузі рибного  господарства</t>
  </si>
  <si>
    <t>2804100</t>
  </si>
  <si>
    <t>Заходи по операціях фінансового лізингу суден рибопромислового флоту</t>
  </si>
  <si>
    <t>2805000</t>
  </si>
  <si>
    <t>2805030</t>
  </si>
  <si>
    <t>Прикладні розробки у сфері розвитку лісового господарства</t>
  </si>
  <si>
    <t>2805040</t>
  </si>
  <si>
    <t>Фінансова підтримка підготовки наукових кадрів у сфері лісового господарства</t>
  </si>
  <si>
    <t>2805070</t>
  </si>
  <si>
    <t>2805080</t>
  </si>
  <si>
    <t>2805090</t>
  </si>
  <si>
    <t>2805100</t>
  </si>
  <si>
    <t>Придбання пожежної техніки та будівництво доріг протипожежного призначення</t>
  </si>
  <si>
    <t>2805800</t>
  </si>
  <si>
    <t>Будівництво доріг протипожежного призначення</t>
  </si>
  <si>
    <t>2806000</t>
  </si>
  <si>
    <t>2806030</t>
  </si>
  <si>
    <t>Заходи по операціях фінансового лізингу вітчизняної сільськогосподарської техніки</t>
  </si>
  <si>
    <t>2806120</t>
  </si>
  <si>
    <t>2806130</t>
  </si>
  <si>
    <t>Повернення коштів в частині відшкодування вартості сільськогосподарської техніки, переданої суб'єктам господарювання на умовах фінансового лізингу</t>
  </si>
  <si>
    <t>2806140</t>
  </si>
  <si>
    <t>Придбання сільськогосподарської техніки на умовах фінансового лізингу та заходи по операціях фінансового лізингу</t>
  </si>
  <si>
    <t>2806150</t>
  </si>
  <si>
    <t>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t>
  </si>
  <si>
    <t>2806160</t>
  </si>
  <si>
    <t>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t>
  </si>
  <si>
    <t>2806220</t>
  </si>
  <si>
    <t>Повернення коштів у частині відшкодування вартості сільськогосподарської техніки, переданої суб'єктам господарювання на умовах фінансового лізингу</t>
  </si>
  <si>
    <t>2806230</t>
  </si>
  <si>
    <t>2806240</t>
  </si>
  <si>
    <t>Збільшення статутного фонду НАК "Украгролізинг" для придбання сільськогосподарської техніки, обладнання та племінної худоби</t>
  </si>
  <si>
    <t>2806250</t>
  </si>
  <si>
    <t>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t>
  </si>
  <si>
    <t>Державна інспекція сільського господарства України</t>
  </si>
  <si>
    <t>Здійснення державного контролю у галузі сільського господарства</t>
  </si>
  <si>
    <t>Організація та регулювання діяльності установ в системі Державної інспекції сільського господарства України</t>
  </si>
  <si>
    <t>Національний університет біоресурсів і природокористування</t>
  </si>
  <si>
    <t>Фундаментальні дослідження Національного університету біоресурсів і природокористування у сфері сільськогосподарських наук</t>
  </si>
  <si>
    <t>Прикладні розробки Національного університету біоресурсів і природокористування у сфері сільськогосподарських наук</t>
  </si>
  <si>
    <t>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t>
  </si>
  <si>
    <t>Підготовка кадрів для агропромислового комплексу вищими навчальними закладами III і IV рівнів акредитації Національного університету біоресурсів і природокористування</t>
  </si>
  <si>
    <t>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t>
  </si>
  <si>
    <t>2809080</t>
  </si>
  <si>
    <t>Реконструкція гуртожитків Національного університету біоресурсів і природокористування для розміщення вболівальників під час проведення євро - 2012</t>
  </si>
  <si>
    <t>Апарат Державної служби статистики України</t>
  </si>
  <si>
    <t>Міністерство інфраструктури України</t>
  </si>
  <si>
    <t>Апарат Міністерства інфраструктури України</t>
  </si>
  <si>
    <t>Загальне керівництво та управління у сфері інфраструктури</t>
  </si>
  <si>
    <t>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t>
  </si>
  <si>
    <t>Підготовка кадрів для сфери автомобільного транспорту вищими навчальними закладами і і іі рівнів акредитації</t>
  </si>
  <si>
    <t>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t>
  </si>
  <si>
    <t>3101070</t>
  </si>
  <si>
    <t>Підвищення кваліфікації державних службовців п'ятої - сьомої категорій у сфері транспорту</t>
  </si>
  <si>
    <t>3101120</t>
  </si>
  <si>
    <t>Придбання літаків АН-148 через державне лізингове підприємство</t>
  </si>
  <si>
    <t>3101130</t>
  </si>
  <si>
    <t>Створення навчально-тренувального центру підготовки авіаційного персоналу літака АН-148 на ДП "Лізингтехтранс"</t>
  </si>
  <si>
    <t>3101140</t>
  </si>
  <si>
    <t>Будівництво залізнично-автомобільного мостового переходу через р. Дніпро у м. Києві</t>
  </si>
  <si>
    <t>3101150</t>
  </si>
  <si>
    <t>Прикладні розробки у сфері розвитку туризму</t>
  </si>
  <si>
    <t>Фінансова підтримка розвитку туризму</t>
  </si>
  <si>
    <t>3101700</t>
  </si>
  <si>
    <t>Запобігання можливому затопленню територій внаслідок льодоходу, повені та паводків у 2010 році</t>
  </si>
  <si>
    <t>3101810</t>
  </si>
  <si>
    <t>Проектування робіт по будівництву транспортного переходу через Керченську протоку</t>
  </si>
  <si>
    <t>Державна інспекція України з безпеки на наземному транспорті</t>
  </si>
  <si>
    <t>Здійснення державного контролю з питань безпеки на наземному транспорті</t>
  </si>
  <si>
    <t>Державна інспекція України з безпеки на морському та річковому транспорті</t>
  </si>
  <si>
    <t>Здійснення державного контролю з питань безпеки на морському та річковому транспорті</t>
  </si>
  <si>
    <t>Підтримка експлуатаційно-безпечного стану судноплавних шлюзів, внутрішніх водних шляхів</t>
  </si>
  <si>
    <t>3103070</t>
  </si>
  <si>
    <t>Реконструкція , модернізація та придбання спеціального флоту для використання на внутрішніх водних шляхах</t>
  </si>
  <si>
    <t>Забезпечення функціонування національної системи пошуку і рятування в морському пошуково-рятувальному районі України</t>
  </si>
  <si>
    <t>Державна адміністрація залізничного транспорту</t>
  </si>
  <si>
    <t>Підготовка кадрів для сфери залізничного транспорту вищими навчальними закладами і і іі рівнів акредитації</t>
  </si>
  <si>
    <t>Методичне забезпечення діяльності вищих навчальних закладів Державної адміністрації залізничного транспорту</t>
  </si>
  <si>
    <t>Медичне обслуговування працівників та пасажирів залізничного транспорту</t>
  </si>
  <si>
    <t>Створення банків крові та її компонентів для лікування працівників залізничного транспорту</t>
  </si>
  <si>
    <t>Амбулаторно-поліклінічне обслуговування працівників та пасажирів залізничного транспорту</t>
  </si>
  <si>
    <t>Державна спеціальна служба транспорту</t>
  </si>
  <si>
    <t>Забезпечення діяльності Державної спеціальної служби транспорту</t>
  </si>
  <si>
    <t>3105020</t>
  </si>
  <si>
    <t>Державне агентство автомобільних доріг України</t>
  </si>
  <si>
    <t>Підготовка кадрів для сфери зв'язку вищими навчальними закладами ііі та іV рівнів акредитації</t>
  </si>
  <si>
    <t>3106060</t>
  </si>
  <si>
    <t>Спецоб'єкти</t>
  </si>
  <si>
    <t>3106080</t>
  </si>
  <si>
    <t>Компенсація витрат УДППЗ "Укрпошта", пов'язаних з наданням послуг на пільгових умовах</t>
  </si>
  <si>
    <t>Підвищення кваліфікації державних службовців п'ятої - сьомої категорій у сфері зв'язку</t>
  </si>
  <si>
    <t>Розвиток цифрового телерадіомовлення</t>
  </si>
  <si>
    <t>3106140</t>
  </si>
  <si>
    <t>Розвиток загальнодоступних телекомунікаційних послуг</t>
  </si>
  <si>
    <t>3106160</t>
  </si>
  <si>
    <t>Будівництво та реконструкція об'їзних автомобільних доріг навколо міст підготовки та проведення в Україні фінальної частини чемпіонату європи 2012 року з футболу</t>
  </si>
  <si>
    <t>3106170</t>
  </si>
  <si>
    <t>Будівництво, реконструкція, ремонт і утримання вулиць і доріг у населених пунктах, що належать до комунальної власності</t>
  </si>
  <si>
    <t>3106180</t>
  </si>
  <si>
    <t>Розробка та впровадження комплексної інформаційної системи Державної служби автомобільних доріг України</t>
  </si>
  <si>
    <t>3106800</t>
  </si>
  <si>
    <t>Укріплення та реконструкція будівлі лабораторного корпусу N 1 Одеської національної академії зв'язку ім. Попова</t>
  </si>
  <si>
    <t>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t>
  </si>
  <si>
    <t>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t>
  </si>
  <si>
    <t>3107030</t>
  </si>
  <si>
    <t>3107050</t>
  </si>
  <si>
    <t>3107060</t>
  </si>
  <si>
    <t>Будівництво, реконструкція, ремонт та проектування аеропортів в рамках підготовки до євро-2012</t>
  </si>
  <si>
    <t>3107070</t>
  </si>
  <si>
    <t>3107080</t>
  </si>
  <si>
    <t>3107090</t>
  </si>
  <si>
    <t>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t>
  </si>
  <si>
    <t>3107100</t>
  </si>
  <si>
    <t>Будівництво та облаштування функціональних зон на території, прилеглій до стадіону Національного спортивного комплексу "Олімпійський"</t>
  </si>
  <si>
    <t>3107110</t>
  </si>
  <si>
    <t>Будівництво нових та реконструкція діючих тренувальних баз для забезпечення тренувань команд-учасниць чемпіонату євро-2012</t>
  </si>
  <si>
    <t>3107120</t>
  </si>
  <si>
    <t>Будівництво, реконструкція, ремонт автомобільних доріг комунальної власності у містах проведення євро-2012</t>
  </si>
  <si>
    <t>3107130</t>
  </si>
  <si>
    <t>Будівництво, реконструкція, капітальний ремонт мереж і споруд централізованого водопостачання та водовідведення у містах проведення євро-2012</t>
  </si>
  <si>
    <t>3107140</t>
  </si>
  <si>
    <t>Оновлення парку трамвайних вагонів у містах проведення євро-2012</t>
  </si>
  <si>
    <t>3107150</t>
  </si>
  <si>
    <t>Будівництво та реконструкція трамвайних і тролейбусних ліній у містах проведення євро-2012</t>
  </si>
  <si>
    <t>3107160</t>
  </si>
  <si>
    <t>Придбання автобусів та тролейбусів на умовах фінансового лізингу в рамках підготовки і проведення  євро-2012</t>
  </si>
  <si>
    <t>3107170</t>
  </si>
  <si>
    <t>Будівництво та реконструкція об'єктів електроенергетики в містах проведення євро - 2012</t>
  </si>
  <si>
    <t>3107180</t>
  </si>
  <si>
    <t>Заходи, спрямовані на залучення інвестицій для підготовки євро-2012 та здійснення її моніторингу</t>
  </si>
  <si>
    <t>3107190</t>
  </si>
  <si>
    <t>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t>
  </si>
  <si>
    <t>3107200</t>
  </si>
  <si>
    <t>Будівництво та забезпечення розвитку метрополітену в містах, в яких відбуватимуться матчі чемпіонату євро-2012</t>
  </si>
  <si>
    <t>3107210</t>
  </si>
  <si>
    <t>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t>
  </si>
  <si>
    <t>3107250</t>
  </si>
  <si>
    <t>Виконання Державної цільової програми з питань підготовки та проведення в Україні фінальної частини чемпіонату європи 2012 року з футболу</t>
  </si>
  <si>
    <t>3107260</t>
  </si>
  <si>
    <t>Будівництво спортивних споруд з штучним льодом відповідно до Державної цільової соціальної програми "Хокей України"</t>
  </si>
  <si>
    <t>3107270</t>
  </si>
  <si>
    <t>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t>
  </si>
  <si>
    <t>3107280</t>
  </si>
  <si>
    <t>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t>
  </si>
  <si>
    <t>Державна авіаційна служба України</t>
  </si>
  <si>
    <t>Керівництво та управління у сфері авіаційного транспорту</t>
  </si>
  <si>
    <t>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t>
  </si>
  <si>
    <t>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t>
  </si>
  <si>
    <t>Придбання повітряних суден</t>
  </si>
  <si>
    <t>3108060</t>
  </si>
  <si>
    <t>3108070</t>
  </si>
  <si>
    <t>Придбання літаків на умовах фінансового лізингу</t>
  </si>
  <si>
    <t>3108830</t>
  </si>
  <si>
    <t>Будівництво, реконструкція та ремонт аеропортів державної і комунальної власності</t>
  </si>
  <si>
    <t>3109000</t>
  </si>
  <si>
    <t>Державне агентство України з туризму та курортів</t>
  </si>
  <si>
    <t>3109010</t>
  </si>
  <si>
    <t>Керівництво та управління у сфері туризму та курортів</t>
  </si>
  <si>
    <t>3109020</t>
  </si>
  <si>
    <t>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t>
  </si>
  <si>
    <t>Апарат Державного агентства автомобільних доріг України</t>
  </si>
  <si>
    <t>Керівництво та управління у сфері будівництва, ремонту та утримання автомобільних доріг</t>
  </si>
  <si>
    <t>3111600</t>
  </si>
  <si>
    <t>Розвиток автомагістралей та реформа дорожнього сектору</t>
  </si>
  <si>
    <t>3120000</t>
  </si>
  <si>
    <t>Міністерство інфраструктури України (загальнодержавні витрати)</t>
  </si>
  <si>
    <t>3121000</t>
  </si>
  <si>
    <t>3121020</t>
  </si>
  <si>
    <t>Субвенція з державного бюджету місцевим бюджетам на  будівництво та розвиток мережі метрополітенів</t>
  </si>
  <si>
    <t>Державне агентство автомобільних доріг України (загальнодержавні витрати)</t>
  </si>
  <si>
    <t>3131030</t>
  </si>
  <si>
    <t>Субвенція з державного бюджету міському бюджету міста Запоріжжя на будівництво автотранспортної магістралі через річку Дніпро у м. Запоріжжя</t>
  </si>
  <si>
    <t>3131050</t>
  </si>
  <si>
    <t>Субвенція з державного бюджету міському бюджету міста Севастополя на розбудову транспортної мережі м. Севастополя</t>
  </si>
  <si>
    <t>Міністерство надзвичайних ситуацій України</t>
  </si>
  <si>
    <t>Апарат Міністерства надзвичайних ситуацій України</t>
  </si>
  <si>
    <t>Керівництво та управління у сфері надзвичайних ситуацій</t>
  </si>
  <si>
    <t>3201030</t>
  </si>
  <si>
    <t>Створення оперативного резерву для забезпечення ліквідації надзвичайних ситуацій</t>
  </si>
  <si>
    <t>Авіаційні роботи з пошуку і рятування</t>
  </si>
  <si>
    <t>Гідрометеорологічна діяльність</t>
  </si>
  <si>
    <t>3201090</t>
  </si>
  <si>
    <t>Проведення розрахунків з міжнародними експертами за надання юридичних послуг</t>
  </si>
  <si>
    <t>інформування громадськості з питань цивільного захисту населення</t>
  </si>
  <si>
    <t>3201200</t>
  </si>
  <si>
    <t>Забезпечення житлом громадян, які постраждали внаслідок Чорнобильської катастрофи</t>
  </si>
  <si>
    <t>3201270</t>
  </si>
  <si>
    <t>Розвиток та супроводження Урядової інформаційно-аналітичної системи з питань надзвичайних ситуацій</t>
  </si>
  <si>
    <t>Забезпечення діяльності сил цивільного захисту</t>
  </si>
  <si>
    <t>3201290</t>
  </si>
  <si>
    <t>Заходи щодо ліквідації наслідків надзвичайної ситуації на території Мелітопольського району Запорізької області</t>
  </si>
  <si>
    <t>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t>
  </si>
  <si>
    <t>3201310</t>
  </si>
  <si>
    <t>Експертно-аналітичне супроводження та моніторинг наукових проектів з екологічної безпеки</t>
  </si>
  <si>
    <t>Прикладні дослідження і розробки та науково-дослідні роботи у сфері цивільного захисту і пожежної безпеки</t>
  </si>
  <si>
    <t>Знешкодження вибухонебезпечних предметів, що залишилися з часів Другої світової війни в районі міст Севастополя та Керчі</t>
  </si>
  <si>
    <t>Підготовка кадрів у сфері цивільного захисту</t>
  </si>
  <si>
    <t>3201390</t>
  </si>
  <si>
    <t>Створення та впровадження системи екстреної допомоги населенню за єдиним телефонним номером 112</t>
  </si>
  <si>
    <t>Матеріально-технічне забезпечення мобільного госпіталю</t>
  </si>
  <si>
    <t>3201440</t>
  </si>
  <si>
    <t>Пошук та знешкодження залишків хімічної зброї, затопленої у виключній (морській) економічній зоні України</t>
  </si>
  <si>
    <t>3201450</t>
  </si>
  <si>
    <t>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t>
  </si>
  <si>
    <t>Аварійно-рятувальні заходи на загальнодержавному і регіональному рівнях при надзвичайних ситуаціях</t>
  </si>
  <si>
    <t>3201470</t>
  </si>
  <si>
    <t>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t>
  </si>
  <si>
    <t>3201490</t>
  </si>
  <si>
    <t>Придбання пожежної техніки та обладнання вітчизняного виробництва</t>
  </si>
  <si>
    <t>3201510</t>
  </si>
  <si>
    <t>Ліквідація наслідків надзвичайної ситуації на території військової частини А0829 (м. Лозова Харківської області)</t>
  </si>
  <si>
    <t>3201540</t>
  </si>
  <si>
    <t>Придбання спеціальної аварійно-рятувальної, пожежної техніки та обладнання, в тому числі авіаційної техніки</t>
  </si>
  <si>
    <t>3201580</t>
  </si>
  <si>
    <t>Здійснення заходів із створення сучасних систем надання допомоги у разі виникнення надзвичайних ситуацій для підготовки та проведення євро - 2012</t>
  </si>
  <si>
    <t>Державне агентство України з управління зоною відчуження</t>
  </si>
  <si>
    <t>Керівництво та управління діяльністю у зоні відчуження</t>
  </si>
  <si>
    <t>Внески України до Чорнобильського фонду "Укриття" та до рахунку ядерної безпеки єБРР</t>
  </si>
  <si>
    <t>Будівництво пускового комплексу "Вектор" та експлуатація його об'єктів</t>
  </si>
  <si>
    <t>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t>
  </si>
  <si>
    <t>Радіологічний захист населення та екологічне оздоровлення території, що зазнала радіоактивного забруднення</t>
  </si>
  <si>
    <t>Наукове забезпечення робіт та інформаційні системи щодо ліквідації наслідків Чорнобильської катастрофи</t>
  </si>
  <si>
    <t>Здійснення заходів громадськими організаціями по соціальному захисту громадян, які постраждали внаслідок Чорнобильської катастрофи</t>
  </si>
  <si>
    <t>Підтримка екологічно безпечного стану у зонах відчуження і безумовного (обов'язкового) відселення</t>
  </si>
  <si>
    <t>Підтримка у безпечному стані енергоблоків та об'єкта "Укриття" та заходи щодо підготовки до зняття з експлуатації Чорнобильської АЕС</t>
  </si>
  <si>
    <t>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t>
  </si>
  <si>
    <t>Внесок України до Рахунку ядерної безпеки єБРР</t>
  </si>
  <si>
    <t>3204000</t>
  </si>
  <si>
    <t>Державна спеціальна (воєнізована) аварійно-рятувальна служба</t>
  </si>
  <si>
    <t>3208000</t>
  </si>
  <si>
    <t>Державна служба гірничого нагляду та промислової безпеки України</t>
  </si>
  <si>
    <t>3208010</t>
  </si>
  <si>
    <t>Керівництво та управління у сфері гірничого нагляду та промислової безпеки</t>
  </si>
  <si>
    <t>3208020</t>
  </si>
  <si>
    <t>Підвищення кваліфікації кадрів у сфері промислової безпеки та наглядової діяльності</t>
  </si>
  <si>
    <t>3208030</t>
  </si>
  <si>
    <t>3208040</t>
  </si>
  <si>
    <t>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t>
  </si>
  <si>
    <t>3208050</t>
  </si>
  <si>
    <t>Створення Центру комплексної безпеки підприємств вугільної промисловості</t>
  </si>
  <si>
    <t>3208060</t>
  </si>
  <si>
    <t>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t>
  </si>
  <si>
    <t>Державна інспекція техногенної безпеки України</t>
  </si>
  <si>
    <t>Керівництво та управління у сфері техногенної безпеки</t>
  </si>
  <si>
    <t>3209020</t>
  </si>
  <si>
    <t>Забезпечення діяльності підрозділів техногенної безпеки</t>
  </si>
  <si>
    <t>Міністерство надзвичайних ситуацій України (загальнодержавні витрати)</t>
  </si>
  <si>
    <t>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t>
  </si>
  <si>
    <t>3211060</t>
  </si>
  <si>
    <t>Субвенція з державного бюджету місцевим бюджетам для проведення заходів по ліквідації наслідків стихійного лиха</t>
  </si>
  <si>
    <t>Міністерство фінансів України</t>
  </si>
  <si>
    <t>Апарат Міністерства фінансів України</t>
  </si>
  <si>
    <t>Керівництво та управління у сфері фінансів</t>
  </si>
  <si>
    <t>Створення автоматизованої інформаційно-аналітичної системи фінансових і фіскальних органів</t>
  </si>
  <si>
    <t>Прикладні наукові розробки у сфері розвитку державних фінансів</t>
  </si>
  <si>
    <t>Підготовка кадрів для фінансової системи вищими навчальними закладами і і іі рівнів акредитації</t>
  </si>
  <si>
    <t>Підготовка кадрів для фінансової системи вищими навчальними закладами ііі і іV рівнів акредитації</t>
  </si>
  <si>
    <t>Підвищення кваліфікації кадрів фінансової системи</t>
  </si>
  <si>
    <t>Функціонування Музею коштовного і декоративного каміння</t>
  </si>
  <si>
    <t>3501080</t>
  </si>
  <si>
    <t>Фінансова підтримка журналу "Фінанси України"</t>
  </si>
  <si>
    <t>Підтримка культурно-оздоровчих та соціальних заходів фінансової системи</t>
  </si>
  <si>
    <t>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t>
  </si>
  <si>
    <t>Підготовка наукових кадрів у сфері фінансів</t>
  </si>
  <si>
    <t>Прикладні наукові розробки, наукове забезпечення пріоритетних напрямів фінансово-бюджетної політики, підготовка наукових кадрів у сфері фінансів</t>
  </si>
  <si>
    <t>3501130</t>
  </si>
  <si>
    <t>Внески до міжнародних організацій</t>
  </si>
  <si>
    <t>3501160</t>
  </si>
  <si>
    <t>Заходи щодо поступової компенсації громадянам втрат від знецінення грошових заощаджень</t>
  </si>
  <si>
    <t>Обслуговування зовнішнього державного боргу</t>
  </si>
  <si>
    <t>3501190</t>
  </si>
  <si>
    <t>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t>
  </si>
  <si>
    <t>Науково-методичне забезпечення у сфері виробництва і використання дорогоцінного і напівдорогоцінного каміння</t>
  </si>
  <si>
    <t>Фінансова підтримка розвитку наукової інфраструктури у сфері збереження дорогоцінного каміння, функціонування Музею коштовного і декоративного каміння, підтримка культурно-оздоровчих та соціальних заходів фінансової системи</t>
  </si>
  <si>
    <t>3501250</t>
  </si>
  <si>
    <t>Збільшення статутного капіталу ВАТ "Державний ощадний банк"</t>
  </si>
  <si>
    <t>3501260</t>
  </si>
  <si>
    <t>Збільшення статутного капіталу ВАТ "Державний експортно-імпортний банк"</t>
  </si>
  <si>
    <t>3501270</t>
  </si>
  <si>
    <t>Поповнення статутного капіталу Державної іпотечної установи</t>
  </si>
  <si>
    <t>3501320</t>
  </si>
  <si>
    <t>Реалізація інвестиційних проектів соціально-економічного розвитку м. Києва</t>
  </si>
  <si>
    <t>Заходи по імплементації Бюджетного та Податкового кодексів</t>
  </si>
  <si>
    <t>3501380</t>
  </si>
  <si>
    <t>3501400</t>
  </si>
  <si>
    <t>Поповнення Фонду гарантування вкладів фізичних осіб</t>
  </si>
  <si>
    <t>Підтримка реалізації ініціативи з енергетичної ефективності і навколишнього середовища у Східній європі</t>
  </si>
  <si>
    <t>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t>
  </si>
  <si>
    <t>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t>
  </si>
  <si>
    <t>3501440</t>
  </si>
  <si>
    <t>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t>
  </si>
  <si>
    <t>3501610</t>
  </si>
  <si>
    <t>Заходи щодо розвитку фінансового сектора та управління Проектом</t>
  </si>
  <si>
    <t>Модернізація, удосконалення та раціоналізація  механізмів збору даних для статистики державних фінансів</t>
  </si>
  <si>
    <t>Забезпечення діяльності Наглядової Ради по впровадженню проекту модернізації податкових інспекцій</t>
  </si>
  <si>
    <t>3501650</t>
  </si>
  <si>
    <t>Надання кредитів в рамках Проекту "Розширення доступу до ринків фінансових послуг"</t>
  </si>
  <si>
    <t>Модернізація державних фінансів</t>
  </si>
  <si>
    <t>3501670</t>
  </si>
  <si>
    <t>Підготовка до проведення Щорічних зборів єБРР</t>
  </si>
  <si>
    <t>3501700</t>
  </si>
  <si>
    <t>Спорудження у м. Києві пам'ятника тричі Герою Радянського Союзу і.М. Кожедубу</t>
  </si>
  <si>
    <t>Державна пробірна служба України</t>
  </si>
  <si>
    <t>Керівництво та управління у сфері пробірного контролю</t>
  </si>
  <si>
    <t>Наукове забезпечення у сфері пробірного контролю</t>
  </si>
  <si>
    <t>Державна казначейська служба України</t>
  </si>
  <si>
    <t>Керівництво та управління у сфері казначейського обслуговування</t>
  </si>
  <si>
    <t>Підвищення кваліфікації працівників органів Державної казначейської служби України</t>
  </si>
  <si>
    <t>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t>
  </si>
  <si>
    <t>Забезпечення органів Державної казначейської служби України приміщеннями</t>
  </si>
  <si>
    <t>Державна фінансова інспекція України</t>
  </si>
  <si>
    <t>Керівництво та управління у сфері контролю за витрачанням бюджетних коштів</t>
  </si>
  <si>
    <t>Підвищення кваліфікації працівників Державної фінансової інспекції України</t>
  </si>
  <si>
    <t>3505040</t>
  </si>
  <si>
    <t>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t>
  </si>
  <si>
    <t>3505700</t>
  </si>
  <si>
    <t>Поховання Голови Головного контрольно-ревізійного управління Сивульського М.і.</t>
  </si>
  <si>
    <t>Державна митна служба України</t>
  </si>
  <si>
    <t>Керівництво та управління у сфері митної справи</t>
  </si>
  <si>
    <t>3506020</t>
  </si>
  <si>
    <t>Розбудова та модернізація об'єктів митної системи</t>
  </si>
  <si>
    <t>Підвищення кваліфікації працівників органів державної митної служби</t>
  </si>
  <si>
    <t>Прикладні дослідження і розробки у сфері митної служби</t>
  </si>
  <si>
    <t>3506060</t>
  </si>
  <si>
    <t>Облаштування пунктів пропуску через державний кордон, пов'язане з підготовкою  до євро-2012</t>
  </si>
  <si>
    <t>3506070</t>
  </si>
  <si>
    <t>Впровадження системи захисту транзитних переміщень</t>
  </si>
  <si>
    <t>Державна податкова служба України</t>
  </si>
  <si>
    <t>Керівництво та управління у сфері контролю за дотриманням та виконанням податкового законодавства</t>
  </si>
  <si>
    <t>Прикладні розробки у сфері оподаткування, фінансового права та діяльності податкової служби</t>
  </si>
  <si>
    <t>Підготовка кадрів для податкової служби вищими навчальними закладами і і іі рівнів акредитації</t>
  </si>
  <si>
    <t>Підготовка кадрів та підвищення кваліфікації Національним університетом державної податкової служби</t>
  </si>
  <si>
    <t>Підвищення кваліфікації керівних кадрів та працівників органів державної податкової служби</t>
  </si>
  <si>
    <t>Підвищення кваліфікації працівників органів податкової служби</t>
  </si>
  <si>
    <t>3507080</t>
  </si>
  <si>
    <t>Створення та підготовка об'єктів інфраструктури Національного університету державної податкової служби до проведення євро-2012</t>
  </si>
  <si>
    <t>Модернізація податкової служби</t>
  </si>
  <si>
    <t>3509000</t>
  </si>
  <si>
    <t>Державна служба фінансового моніторингу України</t>
  </si>
  <si>
    <t>3509010</t>
  </si>
  <si>
    <t>Керівництво та управління у сфері фінансового моніторингу</t>
  </si>
  <si>
    <t>3509020</t>
  </si>
  <si>
    <t>Перепідготовка та підвищення кваліфікації у сфері боротьби з легалізацією (відмиванням) доходів, одержаних злочинним шляхом, і фінансуванням тероризму</t>
  </si>
  <si>
    <t>3509800</t>
  </si>
  <si>
    <t>Здійснення капітального ремонту будинку по вул.Білоруській,24</t>
  </si>
  <si>
    <t>Міністерство фінансів України (загальнодержавні витрати)</t>
  </si>
  <si>
    <t>Дотації вирівнювання з державного бюджету місцевим бюджетам</t>
  </si>
  <si>
    <t>Додаткові дотації з державного бюджету місцевим бюджетам</t>
  </si>
  <si>
    <t>3511070</t>
  </si>
  <si>
    <t>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t>
  </si>
  <si>
    <t>3511110</t>
  </si>
  <si>
    <t>Субвенція з державного бюджету місцевим бюджетам на заходи щодо оплати громадянами електричної і теплової енергії, природного газу, твердого палива, послуг водопостачання і водовідведення, квартирної плати в рахунок часткової компенсації втрат від знецін</t>
  </si>
  <si>
    <t>3511120</t>
  </si>
  <si>
    <t>3511140</t>
  </si>
  <si>
    <t>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t>
  </si>
  <si>
    <t>3511170</t>
  </si>
  <si>
    <t>Субвенція з державного бюджету районному бюджету Тарутинського району Одеської області на соціально-економічний розвиток Тарутинського району</t>
  </si>
  <si>
    <t>Субвенція з державного бюджету бюджету Автономної Республіки Крим на соціально-економічний розвиток Автономної Республіки Крим</t>
  </si>
  <si>
    <t>3511200</t>
  </si>
  <si>
    <t>Субвенція з державного бюджету міському бюджету міста Києва на виконання функцій столиці відповідно до Закону України "Про столицю України місто-герой Київ"</t>
  </si>
  <si>
    <t>3511220</t>
  </si>
  <si>
    <t>Субвенція з державного бюджету міському бюджету міста Севастополя на відзначення 225-річчя міста-героя Севастополя</t>
  </si>
  <si>
    <t>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t>
  </si>
  <si>
    <t>3511240</t>
  </si>
  <si>
    <t>Субвенція з державного бюджету місцевим бюджетам на реалізацію пріоритетів розвитку регіонів</t>
  </si>
  <si>
    <t>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t>
  </si>
  <si>
    <t>Пайова участь у будівництві та придбання житла для осіб, які займають посади в державних органах та забезпечують виконання завдань і функцій держави</t>
  </si>
  <si>
    <t>Здійснення природоохоронних заходів з недопущення потрапляння мастила з гідротурбін в річку Дніпро</t>
  </si>
  <si>
    <t>Субвенція з державного бюджету міському бюджету міста Запоріжжя на будівництво автотранспортної магістралі через річку Дніпро у місті Запоріжжі</t>
  </si>
  <si>
    <t>3511300</t>
  </si>
  <si>
    <t>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t>
  </si>
  <si>
    <t>3511310</t>
  </si>
  <si>
    <t>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t>
  </si>
  <si>
    <t>3511320</t>
  </si>
  <si>
    <t>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t>
  </si>
  <si>
    <t>3511360</t>
  </si>
  <si>
    <t>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t>
  </si>
  <si>
    <t>3511380</t>
  </si>
  <si>
    <t>Стабілізаційний фонд</t>
  </si>
  <si>
    <t>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t>
  </si>
  <si>
    <t>3511410</t>
  </si>
  <si>
    <t>Субвенція з державного бюджету міському бюджету міста Бердянська Запорізької області на соціально-економічний розвиток</t>
  </si>
  <si>
    <t>3511420</t>
  </si>
  <si>
    <t>3511430</t>
  </si>
  <si>
    <t>Повернення позик, наданих за рахунок коштів Стабілізаційного фонду</t>
  </si>
  <si>
    <t>3511450</t>
  </si>
  <si>
    <t>Резерв коштів для проведення видатків, пов'язаних із можливим збільшенням вартості енергоносіїв та інших витрат</t>
  </si>
  <si>
    <t>3511460</t>
  </si>
  <si>
    <t>Державний фонд регіонального розвитку</t>
  </si>
  <si>
    <t>3511470</t>
  </si>
  <si>
    <t>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t>
  </si>
  <si>
    <t>3511480</t>
  </si>
  <si>
    <t>Субвенція з державного бюджету міському бюджету міста Калуша на соціально-економічний розвиток</t>
  </si>
  <si>
    <t>3511490</t>
  </si>
  <si>
    <t>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t>
  </si>
  <si>
    <t>3511500</t>
  </si>
  <si>
    <t>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t>
  </si>
  <si>
    <t>3511510</t>
  </si>
  <si>
    <t>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t>
  </si>
  <si>
    <t>3511520</t>
  </si>
  <si>
    <t>Повернення коштів, наданих зі Стабілізаційного фонду на поворотній основі</t>
  </si>
  <si>
    <t>3511530</t>
  </si>
  <si>
    <t>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t>
  </si>
  <si>
    <t>3511540</t>
  </si>
  <si>
    <t>Повернення коштів, наданих для здійснення операцій з фінансового лізингу авіаційної техніки</t>
  </si>
  <si>
    <t>3511550</t>
  </si>
  <si>
    <t>Повернення безвідсоткових бюджетних позичок, наданих підприємствам державної форми власності на погашення заборгованості із заробітної плати</t>
  </si>
  <si>
    <t>3511560</t>
  </si>
  <si>
    <t>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t>
  </si>
  <si>
    <t>3511570</t>
  </si>
  <si>
    <t>Повернення кредиту, наданого на реконструкцію гідроелектростанцій за рахунок коштів гранту Уряду Швейцарської конфедерації</t>
  </si>
  <si>
    <t>3511600</t>
  </si>
  <si>
    <t>Виконання державою гарантійних зобов'язань за позичальників, що отримали кредити під державні гарантії</t>
  </si>
  <si>
    <t>3511620</t>
  </si>
  <si>
    <t>Фінансування проектів розвитку за рахунок коштів, залучених державою</t>
  </si>
  <si>
    <t>3511630</t>
  </si>
  <si>
    <t>Повернення позик, наданих для фінансування проектів розвитку за рахунок коштів, залучених державою</t>
  </si>
  <si>
    <t>Заходи щодо вдосконалення методології складання грошово-кредитної і банківської статистики</t>
  </si>
  <si>
    <t>Реалізація програм допомоги європейського союзу</t>
  </si>
  <si>
    <t>3511660</t>
  </si>
  <si>
    <t>Повернення бюджетних коштів, наданих на поворотній основі на виконання окремих заходів</t>
  </si>
  <si>
    <t>3511670</t>
  </si>
  <si>
    <t>3511990</t>
  </si>
  <si>
    <t>Нерозподілений резерв</t>
  </si>
  <si>
    <t>Міністерство юстиції України</t>
  </si>
  <si>
    <t>Апарат Міністерства юстиції України</t>
  </si>
  <si>
    <t>Керівництво та управління у сфері юстиції</t>
  </si>
  <si>
    <t>Проведення судової експертизи, дослідження і розробки у сфері методики проведення судових експертиз</t>
  </si>
  <si>
    <t>Прикладні розробки у сфері методики проведення судових експертиз</t>
  </si>
  <si>
    <t>Підвищення кваліфікації працівників органів юстиції</t>
  </si>
  <si>
    <t>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t>
  </si>
  <si>
    <t>Платежі на виконання рішень закордонних юрисдикційних органів, прийнятих за наслідками розгляду справ проти України</t>
  </si>
  <si>
    <t>3601200</t>
  </si>
  <si>
    <t>Державна підтримка органів реєстрації речових прав на нерухоме майно та їх обмеження</t>
  </si>
  <si>
    <t>3601210</t>
  </si>
  <si>
    <t>Заходи з підготовки та проведення ХХііі Конгресу Всесвітньої асоціації юристів</t>
  </si>
  <si>
    <t>3601600</t>
  </si>
  <si>
    <t>Створення державного реєстру виконавчих проваджень</t>
  </si>
  <si>
    <t>3601700</t>
  </si>
  <si>
    <t>Здійснення обов'язкових реєстраційних платежів з метою забезпечення належного і ефективного захисту прав та інтересів України під час урегулювання спорів, що розглядаються у закордонних юрисдикційних органах за участю іноземного суб'єкта та України</t>
  </si>
  <si>
    <t>3601710</t>
  </si>
  <si>
    <t>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t>
  </si>
  <si>
    <t>Державна реєстраційна служба України</t>
  </si>
  <si>
    <t>Керівництво та управління у сфері державної реєстрації</t>
  </si>
  <si>
    <t>Державна виконавча служба України</t>
  </si>
  <si>
    <t>Керівництво та управління у сфері державної виконавчої служби</t>
  </si>
  <si>
    <t>3606000</t>
  </si>
  <si>
    <t>Державна пенітенціарна служба України</t>
  </si>
  <si>
    <t>3606010</t>
  </si>
  <si>
    <t>Керівництво та управління у пенітенціарній сфері</t>
  </si>
  <si>
    <t>3606020</t>
  </si>
  <si>
    <t>Виконання покарань установами і органами пенітенціарної служби</t>
  </si>
  <si>
    <t>3606030</t>
  </si>
  <si>
    <t>Виконання покарань та утримання персоналу установ і органів пенітенціарної служби</t>
  </si>
  <si>
    <t>3606040</t>
  </si>
  <si>
    <t>Фінансова підтримка санаторно-курортних закладів Державного департаменту України з питань виконання покарань</t>
  </si>
  <si>
    <t>3606060</t>
  </si>
  <si>
    <t>Утримання спецконтингенту, хворого на туберкульоз, в установах кримінально-виконавчої служби</t>
  </si>
  <si>
    <t>3606070</t>
  </si>
  <si>
    <t>Заходи щодо покращення умов тримання засуджених та осіб, взятих під варту</t>
  </si>
  <si>
    <t>3606080</t>
  </si>
  <si>
    <t>Будівництво (придбання) житла для осіб рядового і начальницького складу кримінально-виконавчої служби</t>
  </si>
  <si>
    <t>3606090</t>
  </si>
  <si>
    <t>Підготовка робітничих кадрів у професійно-технічних закладах соціальної адаптації при установах виконання покарань</t>
  </si>
  <si>
    <t>3606100</t>
  </si>
  <si>
    <t>3606600</t>
  </si>
  <si>
    <t>Заходи з подолання епідемії туберкульозу та СНіДу в установах кримінально-виконавчої системи</t>
  </si>
  <si>
    <t>Державна служба України з питань захисту персональних даних</t>
  </si>
  <si>
    <t>Керівництво та управління у сфері захисту персональних даних</t>
  </si>
  <si>
    <t>3609000</t>
  </si>
  <si>
    <t>Державна архівна служба України</t>
  </si>
  <si>
    <t>3609010</t>
  </si>
  <si>
    <t>Керівництво та управління у сфері архівної справи</t>
  </si>
  <si>
    <t>3609020</t>
  </si>
  <si>
    <t>Прикладні розробки у сфері архівної справи та страхового фонду документації</t>
  </si>
  <si>
    <t>3609030</t>
  </si>
  <si>
    <t>Забезпечення діяльності архівних установ та установ страхового фонду документації</t>
  </si>
  <si>
    <t>3609040</t>
  </si>
  <si>
    <t>Підвищення кваліфікації фахівців архівної справи</t>
  </si>
  <si>
    <t>3609050</t>
  </si>
  <si>
    <t>Забезпечення охорони приміщень державних архівів</t>
  </si>
  <si>
    <t>3609060</t>
  </si>
  <si>
    <t>Створення і зберігання страхового фонду документації</t>
  </si>
  <si>
    <t>3609800</t>
  </si>
  <si>
    <t>Розробка проектно-кошторисної документації на реконструкцію комплексу споруд центральних державних архівів у м.Києві</t>
  </si>
  <si>
    <t>3609810</t>
  </si>
  <si>
    <t>Реконструкція комплексу споруд центральних державних архівних установ</t>
  </si>
  <si>
    <t>Апарат Державного агентства з питань науки, інновацій та інформатизації України</t>
  </si>
  <si>
    <t>Апарат Державного агентства резерву України</t>
  </si>
  <si>
    <t>5160000</t>
  </si>
  <si>
    <t>Державна інспекція ядерного регулювання України</t>
  </si>
  <si>
    <t>Апарат Державної інспекції ядерного регулювання України</t>
  </si>
  <si>
    <t>Керівництво та управління у сфері ядерного регулювання</t>
  </si>
  <si>
    <t>Забезпечення ведення Державного регістру джерел іонізуючого випромінювання та прикладні дослідження у сфері ядерного регулювання</t>
  </si>
  <si>
    <t>Підвищення кваліфікації державних службовців п'ятої-сьомої категорій у сфері ядерного регулювання</t>
  </si>
  <si>
    <t>Забезпечення ведення Державного регістру джерел іонізуючого випромінювання</t>
  </si>
  <si>
    <t>5271050</t>
  </si>
  <si>
    <t>Забезпечення безпечного зберігання відпрацьованих високоактивних джерел іонізуючого випромінювання</t>
  </si>
  <si>
    <t>Адміністрація Державної прикордонної служби України</t>
  </si>
  <si>
    <t>Апарат Адміністрації Державної прикордонної служби України</t>
  </si>
  <si>
    <t>Керівництво та управління у сфері охорони державного кордону України</t>
  </si>
  <si>
    <t>Забезпечення особового складу Державної прикордонної служби України</t>
  </si>
  <si>
    <t>Матеріально-технічне забезпечення Державної прикордонної служби України та утримання її особового складу</t>
  </si>
  <si>
    <t>5341050</t>
  </si>
  <si>
    <t>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t>
  </si>
  <si>
    <t>Підготовка кадрів та підвищення кваліфікації Національною академією Державної прикордонної служби України</t>
  </si>
  <si>
    <t>Будівництво (придбання) житла для військовослужбовців Державної прикордонної служби України</t>
  </si>
  <si>
    <t>Облаштування та реконструкція державного кордону</t>
  </si>
  <si>
    <t>5341110</t>
  </si>
  <si>
    <t>5341120</t>
  </si>
  <si>
    <t>Заходи з облаштування та реконструкції державного кордону, пов'язані з проведенням євро-2012</t>
  </si>
  <si>
    <t>Будівництво, реконструкція та капітальний ремонт об'єктів Державної прикордонної служби України</t>
  </si>
  <si>
    <t>Розвідувальний орган Адміністрації Державної прикордонної служби України</t>
  </si>
  <si>
    <t>Розвідувальна діяльність у сфері захисту державного кордону</t>
  </si>
  <si>
    <t>5342020</t>
  </si>
  <si>
    <t>Апарат Державної служби гірничого нагляду та промислової безпеки України</t>
  </si>
  <si>
    <t>Апарат Національної комісії, що здійснює державне регулювання у сфері ринків фінансових послуг</t>
  </si>
  <si>
    <t>Керівництво та управління у сфері регулювання ринків фінансових послуг</t>
  </si>
  <si>
    <t>Апарат Державної служби фінансового моніторингу України</t>
  </si>
  <si>
    <t>5550000</t>
  </si>
  <si>
    <t>5551000</t>
  </si>
  <si>
    <t>Національна комісія, що здійснює державне регулювання у сфері зв'язку та інформатизації</t>
  </si>
  <si>
    <t>Керівництво та управління у сфері регулювання зв'язку та інформатизації</t>
  </si>
  <si>
    <t>Розвідувальна діяльність у сфері оборони</t>
  </si>
  <si>
    <t>5961020</t>
  </si>
  <si>
    <t>Закупівля комплексу спеціального призначення</t>
  </si>
  <si>
    <t>5961030</t>
  </si>
  <si>
    <t>5961050</t>
  </si>
  <si>
    <t>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t>
  </si>
  <si>
    <t>Вища рада юстиції</t>
  </si>
  <si>
    <t>Апарат Вищої ради юстиції</t>
  </si>
  <si>
    <t>Формування суддівського корпусу та контроль за його діяльністю</t>
  </si>
  <si>
    <t>Секретаріат Уповноваженого Верховної Ради України з прав людини</t>
  </si>
  <si>
    <t>Парламентський контроль за додержанням конституційних прав і свобод людини</t>
  </si>
  <si>
    <t>Антимонопольний комітет України</t>
  </si>
  <si>
    <t>Апарат Антимонопольного комітету України</t>
  </si>
  <si>
    <t>Керівництво та управління  у сфері конкурентної політики, контроль за дотриманням законодавства про захист економічної конкуренції</t>
  </si>
  <si>
    <t>Прикладні розробки у сфері конкурентної політики та права</t>
  </si>
  <si>
    <t>6020000</t>
  </si>
  <si>
    <t>Вища атестаційна комісія України</t>
  </si>
  <si>
    <t>6021000</t>
  </si>
  <si>
    <t>Апарат Вищої атестаційної комісії України</t>
  </si>
  <si>
    <t>6021010</t>
  </si>
  <si>
    <t>Керівництво та управління у сфері атестації наукових та науково-педагогічних кадрів вищої кваліфікації, присудження наукових ступенів</t>
  </si>
  <si>
    <t>Апарат Державної пенітенціарної служби України</t>
  </si>
  <si>
    <t>6080000</t>
  </si>
  <si>
    <t>Державний департамент України з питань виконання покарань (загальнодержавні витрати)</t>
  </si>
  <si>
    <t>6081000</t>
  </si>
  <si>
    <t>Апарат Державної архівної служби України</t>
  </si>
  <si>
    <t>Національне агентство України з питань державної служби</t>
  </si>
  <si>
    <t>Апарат Національного агентства України з питань державної служби</t>
  </si>
  <si>
    <t>Керівництво та  функціональне управління у сфері державної служби</t>
  </si>
  <si>
    <t>Підготовка державних службовців V-VII категорій, підвищення кваліфікації державних службовців I-IV категорій, працівників органів державної влади та органів місцевого самоврядування з питань запобігання і протидії проявам корупції на державній службі та</t>
  </si>
  <si>
    <t>Підвищення кваліфікації фахівців у сфері європейської та світової інтеграції</t>
  </si>
  <si>
    <t>6121040</t>
  </si>
  <si>
    <t>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t>
  </si>
  <si>
    <t>6121700</t>
  </si>
  <si>
    <t>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t>
  </si>
  <si>
    <t>Центр адаптації державної служби до стандартів європейського Союзу</t>
  </si>
  <si>
    <t>Прикладні дослідження і розробки у сфері державної служби та її адаптації до стандартів європейського Союзу</t>
  </si>
  <si>
    <t>Організація підготовки та виконання тренінгових програм і заходів з розвитку вищого корпусу державної служби</t>
  </si>
  <si>
    <t>Забезпечення автоматизованої інформаційно-аналітичної системи  обліку особових справ державних службовців і посадових осіб місцевого самоврядування</t>
  </si>
  <si>
    <t>Апарат Національної комісії з цінних паперів та фондового ринку</t>
  </si>
  <si>
    <t>Керівництво та управління у сфері фондового ринку</t>
  </si>
  <si>
    <t>Створення cистеми моніторингу фондового ринку</t>
  </si>
  <si>
    <t>Підвищення кваліфікації фахівців з питань фондового ринку та корпоративного управління</t>
  </si>
  <si>
    <t>6160000</t>
  </si>
  <si>
    <t>Державна податкова адміністрація України (загальнодержавні витрати)</t>
  </si>
  <si>
    <t>6161000</t>
  </si>
  <si>
    <t>Апарат Державної служби експортного контролю України</t>
  </si>
  <si>
    <t>6300000</t>
  </si>
  <si>
    <t>6301000</t>
  </si>
  <si>
    <t>Апарат Державного агентства з інвестицій та управління національними проектами України</t>
  </si>
  <si>
    <t>6301010</t>
  </si>
  <si>
    <t>Керівництво та управління у сфері інвестиційної діяльності та управління національними проектами</t>
  </si>
  <si>
    <t>6301030</t>
  </si>
  <si>
    <t>Заходи щодо формування позитивного інвестиційного іміджу України</t>
  </si>
  <si>
    <t>6301040</t>
  </si>
  <si>
    <t>Утримання регіональних центрів інноваційного розвитку</t>
  </si>
  <si>
    <t>6301090</t>
  </si>
  <si>
    <t>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t>
  </si>
  <si>
    <t>6301100</t>
  </si>
  <si>
    <t>6301110</t>
  </si>
  <si>
    <t>Державна підтримка реалізації національних проектів на умовах співфінансування</t>
  </si>
  <si>
    <t>6301120</t>
  </si>
  <si>
    <t>Забезпечення розробки проектно-кошторисної документації, техніко-економічних обірунтувань (їх невід'ємних складових) національних проектів, в тому числі шляхом формування статутних капіталів державних підприємств, відповідальних за реалізацію національни</t>
  </si>
  <si>
    <t>6301130</t>
  </si>
  <si>
    <t>Заходи щодо створення мережі регіональних перинатальних центрів, забезпечених інноваційними технологіями та сучасним обладнанням</t>
  </si>
  <si>
    <t>6310000</t>
  </si>
  <si>
    <t>Державне агентство з інвестицій та управління національними проектами України (загальнодержавні витрати)</t>
  </si>
  <si>
    <t>6311000</t>
  </si>
  <si>
    <t>6350000</t>
  </si>
  <si>
    <t>6351000</t>
  </si>
  <si>
    <t>Апарат Державного агентства екологічних інвестицій України</t>
  </si>
  <si>
    <t>6351010</t>
  </si>
  <si>
    <t>Керівництво та управління у сфері екологічних інвестицій</t>
  </si>
  <si>
    <t>6351020</t>
  </si>
  <si>
    <t>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t>
  </si>
  <si>
    <t>6351030</t>
  </si>
  <si>
    <t>Внески України до бюджетів Рамкової конвенції ООН про зміну клімату, Кіотського протоколу та Міжнародного журналу транзакцій</t>
  </si>
  <si>
    <t>Апарат Державного агентства з енергоефективності та енергозбереження України</t>
  </si>
  <si>
    <t>Апарат Національної комісії, що здійснює державне регулювання у сфері енергетики</t>
  </si>
  <si>
    <t>Керівництво та управління у сфері регулювання енергетики</t>
  </si>
  <si>
    <t>6371600</t>
  </si>
  <si>
    <t>Впровадження концепції Оптового ринку електроенергії України</t>
  </si>
  <si>
    <t>Державне космічне агентство України</t>
  </si>
  <si>
    <t>Апарат Державного космічного агентства України</t>
  </si>
  <si>
    <t>Керівництво та управління у сфері космічної діяльності</t>
  </si>
  <si>
    <t>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t>
  </si>
  <si>
    <t>Надання позашкільної освіти Національним центром аерокосмічної освіти молоді України</t>
  </si>
  <si>
    <t>Загальнодержавна цільова науково-технічна космічна програма України</t>
  </si>
  <si>
    <t>Управління та випробування космічних засобів</t>
  </si>
  <si>
    <t>Будівництво (придбання) житла для військовослужбовців Державного космічного агентства України</t>
  </si>
  <si>
    <t>Утилізація твердого ракетного палива</t>
  </si>
  <si>
    <t>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t>
  </si>
  <si>
    <t>6381140</t>
  </si>
  <si>
    <t>Реконструкція і технічне переоснащення ТЕЦ ДП "ВО Південний машинобудівний завод ім. О.М. Макарова"</t>
  </si>
  <si>
    <t>6381150</t>
  </si>
  <si>
    <t>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t>
  </si>
  <si>
    <t>6381190</t>
  </si>
  <si>
    <t>Забезпечення службовим житлом молодих спеціалістів державних підприємств космічної галузі</t>
  </si>
  <si>
    <t>6390000</t>
  </si>
  <si>
    <t>Національне агентство України з питань забезпечення ефективного використання енергетичних ресурсів (загальнодержавні витрати)</t>
  </si>
  <si>
    <t>6391000</t>
  </si>
  <si>
    <t>6400000</t>
  </si>
  <si>
    <t>Національна комісія регулювання ринку комунальних послуг України</t>
  </si>
  <si>
    <t>Національна рада України з питань телебачення і радіомовлення</t>
  </si>
  <si>
    <t>Апарат Національної ради України з питань телебачення і радіомовлення</t>
  </si>
  <si>
    <t>Керівництво та управління здійсненням контролю у сфері телебачення і радіомовлення</t>
  </si>
  <si>
    <t>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t>
  </si>
  <si>
    <t>Апарат Національної комісії, що здійснює державне регулювання у сфері комунальних послуг</t>
  </si>
  <si>
    <t>Керівництво та управління у сфері регулювання ринку комунальних послуг</t>
  </si>
  <si>
    <t>6460000</t>
  </si>
  <si>
    <t>Національне агентство з питань підготовки та проведення в Україні фінальної частини чемпіонату європи 2012 року з футболу</t>
  </si>
  <si>
    <t>6461000</t>
  </si>
  <si>
    <t>Апарат Національного агентства з питань підготовки та проведення в Україні фінальної частини чемпіонату європи 2012 року з футболу</t>
  </si>
  <si>
    <t>6461010</t>
  </si>
  <si>
    <t>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t>
  </si>
  <si>
    <t>6461020</t>
  </si>
  <si>
    <t>Заходи із залучення інвесторів для підготовки і проведення в Україні фінальної частини чемпіонату європи 2012 року з футболу</t>
  </si>
  <si>
    <t>6480000</t>
  </si>
  <si>
    <t>6481000</t>
  </si>
  <si>
    <t>Рада національної безпеки і оборони України</t>
  </si>
  <si>
    <t>Апарат Ради національної безпеки і оборони України</t>
  </si>
  <si>
    <t>інформаційно-аналітичне забезпечення координаційної діяльності у сфері національної безпеки і оборони</t>
  </si>
  <si>
    <t>6501020</t>
  </si>
  <si>
    <t>Фундаментальні дослідження у сфері національної безпеки</t>
  </si>
  <si>
    <t>6501030</t>
  </si>
  <si>
    <t>Прикладні розробки у сфері національної безпеки</t>
  </si>
  <si>
    <t>6501040</t>
  </si>
  <si>
    <t>Підготовка науково-педагогічних та наукових кадрів у сфері національної безпеки</t>
  </si>
  <si>
    <t>Апарат Рахункової палати</t>
  </si>
  <si>
    <t>Керівництво та управління у сфері контролю за виконанням державного бюджету</t>
  </si>
  <si>
    <t>Створення інформаційно-аналітичної системи Рахункової палати</t>
  </si>
  <si>
    <t>Служба безпеки України</t>
  </si>
  <si>
    <t>Центральне управління Служби безпеки України</t>
  </si>
  <si>
    <t>Забезпечення заходів у сфері безпеки держави та функціонування органів системи Служби безпеки України</t>
  </si>
  <si>
    <t>Наукова діяльність у сфері забезпечення державної безпеки, дослідження та розробки спеціальної техніки</t>
  </si>
  <si>
    <t>Забезпечення перебування за кордоном працівників органів державної влади</t>
  </si>
  <si>
    <t>Медичне обслуговування і оздоровлення особового складу та утримання закладів дошкільної освіти Служби безпеки України</t>
  </si>
  <si>
    <t>6521060</t>
  </si>
  <si>
    <t>Створення, закупівля і модернізація озброєння, військової та спеціальної техніки за державним оборонним замовленням Служби безпеки</t>
  </si>
  <si>
    <t>Підготовка та перепідготовка кадрів Служби безпеки України вищими навчальними закладами III та IV рівнів акредитації</t>
  </si>
  <si>
    <t>6521080</t>
  </si>
  <si>
    <t>Заходи із забезпечення безпеки та протидії терористичній діяльності, пов'язані з проведенням  євро-2012</t>
  </si>
  <si>
    <t>Утримання закладів дошкільної освіти Служби безпеки України</t>
  </si>
  <si>
    <t>Будівництво (придбання) житла для військовослужбовців Служби безпеки України</t>
  </si>
  <si>
    <t>Забезпечення заходів спеціальними підрозділами по боротьбі з організованою злочинністю та корупцією Служби безпеки України</t>
  </si>
  <si>
    <t>6521210</t>
  </si>
  <si>
    <t>Боротьба з тероризмом на території України</t>
  </si>
  <si>
    <t>6522000</t>
  </si>
  <si>
    <t>Департамент розвідки Служби безпеки України</t>
  </si>
  <si>
    <t>Антитерористичний центр Служби безпеки України</t>
  </si>
  <si>
    <t>Координація діяльності у запобіганні терористичним актам</t>
  </si>
  <si>
    <t>6524020</t>
  </si>
  <si>
    <t>6530000</t>
  </si>
  <si>
    <t>Служба безпеки України (загальнодержавні витрати)</t>
  </si>
  <si>
    <t>6531000</t>
  </si>
  <si>
    <t>Національна академія наук України</t>
  </si>
  <si>
    <t>Наукова і організаційна діяльність президії Національної академії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</si>
  <si>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t>
  </si>
  <si>
    <t>Прикладні наукові та науково-технічні розробки (в тому числі розробка авіаційного двигуна Аі-28), виконання робіт за державними цільовими програмами і державним замовленням у сфері розвитку галузей економіки, технічне забезпечення Національної академії н</t>
  </si>
  <si>
    <t>Підготовка кадрів з пріоритетних напрямів науки вищими навчальними закладами ііі і іV рівнів акредитації</t>
  </si>
  <si>
    <t>Медичне обслуговування працівників Національної академії наук України</t>
  </si>
  <si>
    <t>Фінансова підтримка розвитку наукової інфраструктури Національної академії наук України</t>
  </si>
  <si>
    <t>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t>
  </si>
  <si>
    <t>Сейсмічні та геофізичні спостереження</t>
  </si>
  <si>
    <t>Збереження та розвиток садово-паркового комплексу "Феофанія"</t>
  </si>
  <si>
    <t>Забезпечення діяльності Національної бібліотеки України імені В.і.Вернадського</t>
  </si>
  <si>
    <t>Підвищення кваліфікації з пріоритетних напрямів науки та підготовка до державної атестації наукових кадрів Національної академії наук України</t>
  </si>
  <si>
    <t>6541210</t>
  </si>
  <si>
    <t>6541220</t>
  </si>
  <si>
    <t>Створення інформаційно-аналітичної підсистеми стратегічного планування для формування прогнозного енергетичного балансу</t>
  </si>
  <si>
    <t>Будівництво житлового будинку</t>
  </si>
  <si>
    <t>6541850</t>
  </si>
  <si>
    <t>Реконструкція та будівництво об'єктів на території Державного музею народної архітектури та побуту України</t>
  </si>
  <si>
    <t>6541860</t>
  </si>
  <si>
    <t>Реконструкція та будівництво об'єктів на території Національного дендрологічного парку "Софіївка"</t>
  </si>
  <si>
    <t>Національна академія педагогічних наук України</t>
  </si>
  <si>
    <t>Наукова і організаційна діяльність президії Національної академії педагогічних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</si>
  <si>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t>
  </si>
  <si>
    <t>Прикладні наукові та науково-технічні розробки, виконання робіт за державними цільовими програмами і державним замовленням, підготовка наукових кадрів Національної академії педагогічних наук України</t>
  </si>
  <si>
    <t>Підвищення кваліфікації керівних кадрів і спеціалістів у сфері освіти закладами післядипломної освіти III і IV рівнів акредитації</t>
  </si>
  <si>
    <t>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t>
  </si>
  <si>
    <t>Фінансова підтримка розвитку наукової інфраструктури Національної академії педагогічних наук України</t>
  </si>
  <si>
    <t>Збереження та популяризація історії педагогічної науки та практики</t>
  </si>
  <si>
    <t>6551110</t>
  </si>
  <si>
    <t>Національна академія медичних наук України</t>
  </si>
  <si>
    <t>Фундаментальні дослідження у сфері теоретичної та клінічної медицини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</si>
  <si>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t>
  </si>
  <si>
    <t>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t>
  </si>
  <si>
    <t>Спеціалізована консультативно-поліклінічна допомога, що надається науково-дослідними установами Національної академії медичних наук України</t>
  </si>
  <si>
    <t>Наукова і організаційна діяльність президії Національної академії медичних наук України</t>
  </si>
  <si>
    <t>Фінансова підтримка розвитку наукової інфраструктури Національної академії медичних наук України</t>
  </si>
  <si>
    <t>6561110</t>
  </si>
  <si>
    <t>Закупівля сучасного медичного обладнання та інструментарію для Державної установи "інститут отоларингології ім. професора  О.С.Коломійченка"</t>
  </si>
  <si>
    <t>6561130</t>
  </si>
  <si>
    <t>Створення і функціонування експериментально-біологічної бази і розплідника тварин (віварію) інституту фармакології та токсикології</t>
  </si>
  <si>
    <t>Розробка проектно-кошторисної документації, будівництво, реконструкція та капітальний ремонт корпусів інституту епідеміології та інфекційних хвороб ім. Л.В. Громашевського Національної академії медичних наук України</t>
  </si>
  <si>
    <t>6561800</t>
  </si>
  <si>
    <t>Реконструкція реабілітаційного центру для громадян, які постраждали внаслідок Чорнобильської катастрофи Державної установи "Науковий центр радіаційної медицини" Національної академії медичних наук України</t>
  </si>
  <si>
    <t>Будівництво лабораторно-поліклінічного корпусу з відділенням реабілітації, реконструкція будівель та придбання обладнання для інституту отоларингології ім. професора О.С. Коломійченка  Національної академії медичних наук України</t>
  </si>
  <si>
    <t>Будівництво, реконструкція, капітальний ремонт об'єктів та придбання обладнання Державної установи "інститут нейрохірургії ім. А.П. Ромоданова Національної академії медичних наук України"</t>
  </si>
  <si>
    <t>Завершення реконструкції харчоблоку та проведення ремонту будівель Національного інституту фтизіатрії і пульмонології ім. Ф.Г.Яновського Національної академії медичних наук та придбання обладнання і медичного автотранспорту</t>
  </si>
  <si>
    <t>6561850</t>
  </si>
  <si>
    <t>Будівництво, реконструкція, капітальний ремонт та придбання обладнання для об'єктів, що відносяться до сфери управління Національної академії медичних наук України</t>
  </si>
  <si>
    <t>Реконструкція споруд, в тому числі дитячого кардіологічного центру, та придбання обладнання інституту невідкладної і відновної хірургії ім. В.К. Гусака</t>
  </si>
  <si>
    <t>6561870</t>
  </si>
  <si>
    <t>Капітальний ремонт операційного блоку та придбання обладнання інституту хірургії і трансплантології ім. О.О.Шалімова</t>
  </si>
  <si>
    <t>Розробка проектно-кошторисної документації та будівництво лікувально-реабілітаційного корпусу, капітальний ремонт споруд та придбання медичного обладнання Національного інституту серцево-судинної хірургії ім. М. М. Амосова Національної академії медичних</t>
  </si>
  <si>
    <t>6561890</t>
  </si>
  <si>
    <t>Реконструкція та капітальний ремонт споруд інституту урології Національної академії медичних наук України</t>
  </si>
  <si>
    <t>Національна академія мистецтв України</t>
  </si>
  <si>
    <t>Наукова і організаційна діяльність президії Національної академії мистецтв України</t>
  </si>
  <si>
    <t>Фундаментальні дослідження та підготовка наукових кадрів у сфері мистецтвознавства</t>
  </si>
  <si>
    <t>Національна академія правових наук України</t>
  </si>
  <si>
    <t>Наукова і організаційна діяльність президії Національної академії правових наук України</t>
  </si>
  <si>
    <t>Фундаментальні дослідження у сфері законодавства і права</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</si>
  <si>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t>
  </si>
  <si>
    <t>Фінансова підтримка видання журналу "Право України"</t>
  </si>
  <si>
    <t>Національна академія аграрних наук України</t>
  </si>
  <si>
    <t>Наукова і організаційна діяльність президії Національної академії аграрних наук України</t>
  </si>
  <si>
    <t>Фундаментальні дослідження з природничих і технічних наук у сфері агропромислового комплексу</t>
  </si>
  <si>
    <t>6591040</t>
  </si>
  <si>
    <t>Прикладні розробки Української академії аграрних наук України у сфері сільськогосподарських наук</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</si>
  <si>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t>
  </si>
  <si>
    <t>Здійснення заходів щодо підтримки науково-дослідних господарств</t>
  </si>
  <si>
    <t>Збереження природно-заповідного фонду в біосферному заповіднику "Асканія-Нова"</t>
  </si>
  <si>
    <t>Фінансова підтримка розвитку наукової інфраструктури Національної академії аграрних наук України</t>
  </si>
  <si>
    <t>6591120</t>
  </si>
  <si>
    <t>Погашення зобовіязань Національною академією аграрних наук України за кредитами, наданими з державного бюджету за рахунок коштів, залучених від міжнародних фінансових організацій на розвиток насінництва</t>
  </si>
  <si>
    <t>6591130</t>
  </si>
  <si>
    <t>Будівництво (придбання) житла для працівників наукових установ Національною академією аграрних наук України</t>
  </si>
  <si>
    <t>Управління державної охорони України</t>
  </si>
  <si>
    <t>Державна охорона органів державної влади та посадових осіб</t>
  </si>
  <si>
    <t>Будівництво (придбання) житла для військовослужбовців Управління державної охорони України</t>
  </si>
  <si>
    <t>6601040</t>
  </si>
  <si>
    <t>6610000</t>
  </si>
  <si>
    <t>Фонд державного майна України</t>
  </si>
  <si>
    <t>6611000</t>
  </si>
  <si>
    <t>Апарат Фонду державного майна України</t>
  </si>
  <si>
    <t>6611010</t>
  </si>
  <si>
    <t>Керівництво та управління у сфері державного майна</t>
  </si>
  <si>
    <t>6611020</t>
  </si>
  <si>
    <t>Заходи, пов'язані з проведенням приватизації державного майна</t>
  </si>
  <si>
    <t>Служба зовнішньої розвідки України</t>
  </si>
  <si>
    <t>Розвідувальна діяльність у сфері безпеки держави та спеціальний захист державних представництв за кордоном</t>
  </si>
  <si>
    <t>Медичне обслуговування та оздоровлення особового складу Служби зовнішньої розвідки України</t>
  </si>
  <si>
    <t>6621030</t>
  </si>
  <si>
    <t>Будівництво (придбання) житла для військовослужбовців Служби зовнішньої розвідки України</t>
  </si>
  <si>
    <t>Підготовка та підвищення кваліфікації кадрів у сфері розвідувальної діяльності вищими навчальними закладами III і IV рівнів акредитації</t>
  </si>
  <si>
    <t>6621050</t>
  </si>
  <si>
    <t>Забезпечення функціонування державної системи спеціального зв'язку та захисту інформації</t>
  </si>
  <si>
    <t>Розвиток і модернізація державної системи спеціального зв'язку та захисту інформації</t>
  </si>
  <si>
    <t>Розвиток та модернізація державної системи урядового зв'язку</t>
  </si>
  <si>
    <t>Створення та забезпечення функціонування Національної системи конфіденційного зв'язку</t>
  </si>
  <si>
    <t>6641060</t>
  </si>
  <si>
    <t>6641070</t>
  </si>
  <si>
    <t>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t>
  </si>
  <si>
    <t>6641080</t>
  </si>
  <si>
    <t>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t>
  </si>
  <si>
    <t>6641090</t>
  </si>
  <si>
    <t>Підготовка кадрів для сфери зв'язку вищими навчальними закладами і та іі рівнів акредитації</t>
  </si>
  <si>
    <t>6641100</t>
  </si>
  <si>
    <t>Відшкодування витрат державних підприємств зв'язку на розповсюдження вітчизняних періодичних друкованих видань</t>
  </si>
  <si>
    <t>6641110</t>
  </si>
  <si>
    <t>Доставка дипломатичної кореспонденції за кордон і в Україну</t>
  </si>
  <si>
    <t>6641120</t>
  </si>
  <si>
    <t>Доставка спеціальної службової кореспонденції органам державної влади</t>
  </si>
  <si>
    <t>6652000</t>
  </si>
  <si>
    <t>Державна служба автомобільних доріг України</t>
  </si>
  <si>
    <t>6652020</t>
  </si>
  <si>
    <t>Будівництво, реконструкція, капітальний ремонт автомобільних доріг загального користування (міжміське сполучення), задіяних до підготовки та проведення в Україні фінальної частини чемпіонату європи 2012 року з футболу</t>
  </si>
  <si>
    <t>Апарат Центральної виборчої комісії</t>
  </si>
  <si>
    <t>Керівництво та управління у сфері проведення виборів та референдумів</t>
  </si>
  <si>
    <t>6731020</t>
  </si>
  <si>
    <t>Проведення виборів народних депутатів України</t>
  </si>
  <si>
    <t>6731040</t>
  </si>
  <si>
    <t>Проведення виборів Президента України</t>
  </si>
  <si>
    <t>Функціонування Державного реєстру виборців</t>
  </si>
  <si>
    <t>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t>
  </si>
  <si>
    <t>6801040</t>
  </si>
  <si>
    <t>6801050</t>
  </si>
  <si>
    <t>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t>
  </si>
  <si>
    <t>Рада міністрів Автономної Республіки Крим</t>
  </si>
  <si>
    <t>Апарат Ради міністрів Автономної Республіки Крим</t>
  </si>
  <si>
    <t>Здійснення виконавчої влади в Автономній Республіці Крим</t>
  </si>
  <si>
    <t>Апарат Вінницької обласної державної адміністрації</t>
  </si>
  <si>
    <t>Здійснення виконавчої влади у Вінницькій області</t>
  </si>
  <si>
    <t>7721020</t>
  </si>
  <si>
    <t>Субвенція з державного бюджету обласному бюджету Вінницької області для ліквідації наслідків стихійного лиха, що сталося 23 і 27 липня 2008 року</t>
  </si>
  <si>
    <t>Апарат Волинської обласної державної адміністрації</t>
  </si>
  <si>
    <t>Здійснення виконавчої влади у Волинській області</t>
  </si>
  <si>
    <t>Апарат Дніпропетровської обласної державної адміністрації</t>
  </si>
  <si>
    <t>Здійснення виконавчої влади у Дніпропетровській області</t>
  </si>
  <si>
    <t>Апарат Донецької обласної державної адміністрації</t>
  </si>
  <si>
    <t>Здійснення виконавчої влади у Донецькій області</t>
  </si>
  <si>
    <t>Апарат Житомирської обласної державної адміністрації</t>
  </si>
  <si>
    <t>Здійснення виконавчої влади у Житомирській області</t>
  </si>
  <si>
    <t>Апарат Закарпатської обласної державної адміністрації</t>
  </si>
  <si>
    <t>Здійснення виконавчої влади у Закарпатській області</t>
  </si>
  <si>
    <t>7771020</t>
  </si>
  <si>
    <t>Субвенція з державного бюджету обласному бюджету Закарпатської області для ліквідації наслідків стихійного лиха, що сталося 23 і 27 липня 2008 року</t>
  </si>
  <si>
    <t>Апарат Запорізької обласної державної адміністрації</t>
  </si>
  <si>
    <t>Здійснення виконавчої влади у Запорізькій області</t>
  </si>
  <si>
    <t>Апарат івано-Франківської обласної державної адміністрації</t>
  </si>
  <si>
    <t>Здійснення виконавчої влади в івано-Франківській області</t>
  </si>
  <si>
    <t>Київська обласна державна адміністрація</t>
  </si>
  <si>
    <t>Апарат Київської обласної державної адміністрації</t>
  </si>
  <si>
    <t>Здійснення виконавчої влади у Київській області</t>
  </si>
  <si>
    <t>Апарат Кіровоградської обласної державної адміністрації</t>
  </si>
  <si>
    <t>Здійснення виконавчої влади у Кіровоградській області</t>
  </si>
  <si>
    <t>7811700</t>
  </si>
  <si>
    <t>Здійснення невідкладних заходів з облаштування індивідуальними системами опалення житлового фонду смт Лісове Олександрівського району Кіровоградської області</t>
  </si>
  <si>
    <t>7811710</t>
  </si>
  <si>
    <t>Апарат Луганської обласної державної адміністрації</t>
  </si>
  <si>
    <t>Здійснення виконавчої влади у Луганській області</t>
  </si>
  <si>
    <t>Апарат Львівської обласної державної адміністрації</t>
  </si>
  <si>
    <t>Здійснення виконавчої влади у Львівській області</t>
  </si>
  <si>
    <t>7831020</t>
  </si>
  <si>
    <t>Субвенція з державного бюджету обласному бюджету Львівської області для ліквідації наслідків стихійного лиха, що сталося 23 і 27 липня 2008 року</t>
  </si>
  <si>
    <t>Миколаївська обласна державна адміністрація</t>
  </si>
  <si>
    <t>Апарат Миколаївської обласної державної адміністрації</t>
  </si>
  <si>
    <t>Здійснення виконавчої влади у Миколаївській області</t>
  </si>
  <si>
    <t>Апарат Одеської обласної державної адміністрації</t>
  </si>
  <si>
    <t>Здійснення виконавчої влади в Одеській області</t>
  </si>
  <si>
    <t>Апарат Полтавської обласної державної адміністрації</t>
  </si>
  <si>
    <t>Здійснення виконавчої влади у Полтавській області</t>
  </si>
  <si>
    <t>Апарат Рівненської обласної державної адміністрації</t>
  </si>
  <si>
    <t>Здійснення виконавчої влади у Рівненській області</t>
  </si>
  <si>
    <t>Апарат Сумської обласної державної адміністрації</t>
  </si>
  <si>
    <t>Здійснення виконавчої влади у Сумській області</t>
  </si>
  <si>
    <t>Апарат Тернопільської обласної державної адміністрації</t>
  </si>
  <si>
    <t>Здійснення виконавчої влади у Тернопільській області</t>
  </si>
  <si>
    <t>7891020</t>
  </si>
  <si>
    <t>Субвенція з державного бюджету обласному бюджету Тернопільської області для ліквідації наслідків стихійного лиха, що сталося 23 і 27 липня 2008 року</t>
  </si>
  <si>
    <t>Апарат Харківської обласної державної адміністрації</t>
  </si>
  <si>
    <t>Здійснення виконавчої влади у Харківській області</t>
  </si>
  <si>
    <t>Апарат Херсонської обласної державної адміністрації</t>
  </si>
  <si>
    <t>Здійснення виконавчої влади у Херсонській області</t>
  </si>
  <si>
    <t>Апарат Хмельницької обласної державної адміністрації</t>
  </si>
  <si>
    <t>Здійснення виконавчої влади у Хмельницькій області</t>
  </si>
  <si>
    <t>Апарат Черкаської обласної державної адміністрації</t>
  </si>
  <si>
    <t>Здійснення виконавчої влади у Черкаській області</t>
  </si>
  <si>
    <t>Апарат Чернівецької обласної державної адміністрації</t>
  </si>
  <si>
    <t>Здійснення виконавчої влади у Чернівецькій області</t>
  </si>
  <si>
    <t>7941030</t>
  </si>
  <si>
    <t>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t>
  </si>
  <si>
    <t>Апарат Чернігівської обласної державної адміністрації</t>
  </si>
  <si>
    <t>Здійснення виконавчої влади у Чернігівській області</t>
  </si>
  <si>
    <t>7951700</t>
  </si>
  <si>
    <t>7960000</t>
  </si>
  <si>
    <t>Київська міська державна адміністрація</t>
  </si>
  <si>
    <t>7961000</t>
  </si>
  <si>
    <t>Апарат Київської міської державної адміністрації</t>
  </si>
  <si>
    <t>Апарат Севастопольської міської державної адміністрації</t>
  </si>
  <si>
    <t>Здійснення виконавчої влади у місті Севастополі</t>
  </si>
  <si>
    <t>7980000</t>
  </si>
  <si>
    <t>Рада міністрів Автономної республіки Крим (загальнодержавні витрати)</t>
  </si>
  <si>
    <t>7981000</t>
  </si>
  <si>
    <t>Зареєстровані бюджетні фінансові
зобов’язання на кінець
звітного періоду (року)</t>
  </si>
  <si>
    <t>1 У місячній бюджетній звітності рядки з 370 по 550 не заповнюються.</t>
  </si>
  <si>
    <t>Касові за звітний період (рік)</t>
  </si>
  <si>
    <t>Фактичні за звітний період (рік)</t>
  </si>
  <si>
    <t>Зареєстровані бюджетні фінансові зобов’язання  на кінець звітного періоду (року)</t>
  </si>
  <si>
    <t>Видатки та надання кредитів</t>
  </si>
  <si>
    <t>(ініціали, прізвище)</t>
  </si>
  <si>
    <t>Державне управління </t>
  </si>
  <si>
    <t>Апарат Верховної Ради Автономної Республіки Крим </t>
  </si>
  <si>
    <t>Забезпечення діяльності депутатів Автономної Республіки Крим </t>
  </si>
  <si>
    <t>Апарат Рахункової палати Верховної Ради Автономної Республіки Крим </t>
  </si>
  <si>
    <t>Апарат Ради міністрів Автономної Республіки Крим та її місцевих органів </t>
  </si>
  <si>
    <t>Органи місцевого самоврядування </t>
  </si>
  <si>
    <t>Органи виконавчої влади в м. Києві </t>
  </si>
  <si>
    <t>Правоохоронна діяльність та забезпечення безпеки держави </t>
  </si>
  <si>
    <t>Підрозділи дорожньо-патрульної служби та дорожнього нагляду </t>
  </si>
  <si>
    <t>Приймальники-розподільники для неповнолітніх </t>
  </si>
  <si>
    <t>Спеціальні приймальники-розподільники </t>
  </si>
  <si>
    <t>Місцева пожежна охорона </t>
  </si>
  <si>
    <t>Спеціальні монтажно-експлуатаційні підрозділи </t>
  </si>
  <si>
    <t>Адресно-довідкові бюро </t>
  </si>
  <si>
    <t>Інші правоохоронні заходи і заклади </t>
  </si>
  <si>
    <t>Освіта </t>
  </si>
  <si>
    <t>Дошкільні заклади освіти </t>
  </si>
  <si>
    <t>Загальноосвітні школи (в т. ч. школа-дитячий садок, інтернат при школі), спеціалізовані школи, ліцеї, гімназії, колегіуми </t>
  </si>
  <si>
    <t>Вечірні (змінні) школи </t>
  </si>
  <si>
    <t>Загальноосвітні школи-інтернати, загальноосвітні санаторні школи-інтернати</t>
  </si>
  <si>
    <t>Загальноосвітні школи-інтернати для дітей-сиріт та дітей, які залишилися без піклування батьків</t>
  </si>
  <si>
    <t>Дитячі будинки (в т. ч. сімейного типу, прийомні сім'ї) </t>
  </si>
  <si>
    <t>Спеціальні загальноосвітні школи-інтернати, школи та інші заклади освіти для дітей з вадами у фізичному чи розумовому розвитку</t>
  </si>
  <si>
    <t>Загальноосвітні спеціалізовані школи-інтернати з поглибленим вивченням окремих предметів і курсів для поглибленої підготовки дітей в галузі науки і мистецтв, фізичної культури і спорту, інших галузях, ліцеї з посиленою військово-фізичною підготовкою </t>
  </si>
  <si>
    <t>Позашкільні заклади освіти, заходи із позашкільної роботи з дітьми </t>
  </si>
  <si>
    <t>Професійно-технічні заклади освіти </t>
  </si>
  <si>
    <t>Професійно-технічні училища соціальної реабілітації </t>
  </si>
  <si>
    <t>Вищі заклади освіти I та II рівнів акредитації </t>
  </si>
  <si>
    <t>Вищі заклади освіти III та IV рівнів акредитації </t>
  </si>
  <si>
    <t>Заклади післядипломної освіти III - IV рівнів акредитації (академії, інститути, центри підвищення кваліфікації, перепідготовки, вдосконалення) </t>
  </si>
  <si>
    <t>Інші заклади і заходи післядипломної освіти </t>
  </si>
  <si>
    <t>Придбання підручників </t>
  </si>
  <si>
    <t>Методична робота, інші заходи у сфері народної освіти </t>
  </si>
  <si>
    <t>Служби технічного нагляду за будівництвом і капітальним ремонтом </t>
  </si>
  <si>
    <t>Централізовані бухгалтерії обласних, міських, районних відділів освіти </t>
  </si>
  <si>
    <t>Групи централізованого господарського обслуговування </t>
  </si>
  <si>
    <t>Інші заклади освіти </t>
  </si>
  <si>
    <t>Інші освітні програми </t>
  </si>
  <si>
    <t>Допомога дітям-сиротам та дітям, позбавленим батьківського піклування, яким виповнюється 18 років </t>
  </si>
  <si>
    <t>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 </t>
  </si>
  <si>
    <t>Охорона здоров'я </t>
  </si>
  <si>
    <t>Лікарні </t>
  </si>
  <si>
    <t>Територіальні медичні об'єднання </t>
  </si>
  <si>
    <t>Спеціалізовані лікарні та інші спеціалізовані заклади (центри, диспансери, госпіталі для інвалідів ВВВ, лепрозорії, медико-санітарні частини тощо, що мають ліжкову мережу) </t>
  </si>
  <si>
    <t>Клініки науково-дослідних інститутів </t>
  </si>
  <si>
    <t>Санаторії для хворих туберкульозом </t>
  </si>
  <si>
    <t>Санаторії для дітей та підлітків (нетуберкульозні) </t>
  </si>
  <si>
    <t>Санаторії медичної реабілітації </t>
  </si>
  <si>
    <t>Будинки дитини </t>
  </si>
  <si>
    <t>Станції переливання крові </t>
  </si>
  <si>
    <t>Поліклініки і амбулаторії (крім спеціалізованих поліклінік та загальних і спеціалізованих стоматологічних поліклінік) </t>
  </si>
  <si>
    <t>Спеціалізовані поліклініки (в т. ч. диспансери, медико-санітарні частини, пересувні консультативні діагностичні центри тощо, які не мають ліжкового фонду) </t>
  </si>
  <si>
    <t>Загальні і спеціалізовані стоматологічні поліклініки</t>
  </si>
  <si>
    <t>Фельдшерсько-акушерські пункти </t>
  </si>
  <si>
    <t>Заходи боротьби з епідеміями </t>
  </si>
  <si>
    <t>Центри здоров'я і заходи у сфері санітарної освіти </t>
  </si>
  <si>
    <t>80800</t>
  </si>
  <si>
    <t>Медико-соціальні експертні комісії </t>
  </si>
  <si>
    <t>Інші заходи по охороні здоров'я </t>
  </si>
  <si>
    <t>Служби технічного нагляду за будівництвом та капітальним ремонтом </t>
  </si>
  <si>
    <t>Централізовані бухгалтерії </t>
  </si>
  <si>
    <t>Програми і централізовані заходи з імунопрофілактики </t>
  </si>
  <si>
    <t>Програми і централізовані заходи боротьби з туберкульозом </t>
  </si>
  <si>
    <t>Програми і централізовані заходи профілактики СНІДу </t>
  </si>
  <si>
    <t>Забезпечення централізованих заходів з лікування хворих на цукровий та нецукровий діабет </t>
  </si>
  <si>
    <t>Централізовані заходи з лікування онкологічних хворих </t>
  </si>
  <si>
    <t>Соціальний захист та соціальне забезпечення </t>
  </si>
  <si>
    <t>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мають особливі заслуги перед Батьківщиною, дітям війни, особам, які мають особливі трудові заслуги перед Батьківщиною, вдовам (вдівцям) та батькам померлих (загиблих) осіб, які мають особливі трудові заслуги перед Батьківщиною, жертвам нацистських переслідувань та реабілітованим громадянам, які стали інвалідами внаслідок репресій або є пенсіонерами, на житлово-комунальні послуги </t>
  </si>
  <si>
    <t>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мають особливі заслуги перед Батьківщиною, особам, які мають особливі трудові заслуги перед Батьківщиною, вдовам (вдівцям) та батькам померлих (загиблих) осіб, які мають особливі трудові заслуги перед Батьківщиною, жертвам нацистських переслідувань на придбання твердого палива та скрапленого газу </t>
  </si>
  <si>
    <t>Інші 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мають особливі заслуги перед Батьківщиною, ветеранам праці, особам, які мають особливі трудові заслуги перед Батьківщиною, вдовам (вдівцям) та батькам померлих (загиблих) осіб, які мають особливі трудові заслуги перед Батьківщиною, жертвам нацистських переслідувань та реабілітованим громадянам, які стали інвалідами внаслідок репресій або є пенсіонерами </t>
  </si>
  <si>
    <t>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 спеціального зв'язку та захисту інформації України, вдовам (вдівцям) померлих (загиблих) ветеранів військової служби, ветеранів органів внутрішніх справ, ветеранів податкової міліції, ветеранів державної пожежної охорони, ветеранів Державної кримінально-виконавчої служби, ветеранів служби цивільного захисту та ветеранів Державної служби спеціального зв'язку та захисту інформації України, звільненим зі служби за віком, хворобою або вислугою років військовослужбовцям Служби безпеки України, працівникам міліції, особам начальницького складу податкової міліції, рядового і начальницького складу кримінально-виконавчої системи, державної пожежної охорони, пенсіонерам з числа слідчих прокуратури, дітям (до досягнення повноліття) працівників міліції, осіб начальницького складу податкової міліції, рядового і начальницького складу кримінально-виконавчої системи, державної пожежної охорони, загиблих або померлих у зв'язку з виконанням службових обов'язків, непрацездатним членам сімей, які перебували на їх утриманні, звільненим з військової служби особам, які стали інвалідами під час проходження військової служби, батькам та членам сімей військовослужбовців, які загинули (померли) або пропали безвісти під час проходження військової служби, батькам та членам сімей осіб рядового і начальницького складу органів і підрозділів цивільного захисту, Державної служби спеціального зв'язку та захисту інформації України, які загинули (померли), пропали безвісті або стали інвалідами при проходженні служби, суддям у відставці, на житлово-комунальні послуги </t>
  </si>
  <si>
    <t>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 спеціального зв'язку та захисту інформації України, вдовам (вдівцям) померлих (загиблих) ветеранів військової служби, ветеранів органів внутрішніх справ, ветеранів податкової міліції, ветеранів державної пожежної охорони, ветеранів Державної кримінально-виконавчої служби, ветеранів служби цивільного захисту та ветеранів Державної служби спеціального зв'язку та захисту інформації України, звільненим зі служби за віком, хворобою або вислугою років працівникам міліції, особам начальницького складу податкової міліції, рядового і начальницького складу кримінально-виконавчої системи, державної пожежної охорони, дітям (до досягнення повноліття) працівників міліції, осіб начальницького складу податкової міліції, рядового і начальницького складу кримінально-виконавчої системи, державної пожежної охорони, загиблих або померлих у зв'язку з виконанням службових обов'язків, непрацездатним членам сімей, які перебували на їх утриманні, на придбання твердого палива </t>
  </si>
  <si>
    <t>Інші 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 спеціального зв'язку та захисту інформації України, вдовам (вдівцям) померлих (загиблих) ветеранів військової служби, ветеранів органів внутрішніх справ, ветеранів податкової міліції, ветеранів державної пожежної охорони, ветеранів Державної кримінально-виконавчої служби, ветеранів служби цивільного захисту та ветеранів Державної служби спеціального зв'язку та захисту інформації України, особам, звільненим з військової служби, які стали інвалідами під час проходження військової служби, пенсіонерам з числа слідчих прокуратури </t>
  </si>
  <si>
    <t>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 </t>
  </si>
  <si>
    <t>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 </t>
  </si>
  <si>
    <t>Інші 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t>
  </si>
  <si>
    <t>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четвертою статті 29 Основ законодавства про культуру, частиною другою статті 30 Закону України "Про бібліотеки та бібліотечну справу", абзацом першим частини четвертої статті 57 Закону України "Про освіту", на безоплатне користування житлом, опаленням та освітленням </t>
  </si>
  <si>
    <t>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четвертою статті 29 Основ законодавства про культуру, частиною другою статті 30 Закону України "Про бібліотеки та бібліотечну справу", абзацом першим частини четвертої статті 57 Закону України "Про освіту", на придбання твердого та рідкого пічного побутового палива </t>
  </si>
  <si>
    <t>Пільги на медичне обслуговування громадянам, які постраждали внаслідок Чорнобильської катастрофи </t>
  </si>
  <si>
    <t>Оздоровлення громадян, які постраждали внаслідок Чорнобильської катастрофи </t>
  </si>
  <si>
    <t>Пільги окремим категоріям громадян з послуг зв'язку </t>
  </si>
  <si>
    <t>Пільги багатодітним сім'ям на житлово-комунальні послуги </t>
  </si>
  <si>
    <t>Пільги багатодітним сім'ям на придбання твердого палива та скрапленого газу </t>
  </si>
  <si>
    <t>90217</t>
  </si>
  <si>
    <t>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t>
  </si>
  <si>
    <t>Допомога у зв'язку з вагітністю і пологами </t>
  </si>
  <si>
    <t>Допомога на догляд за дитиною віком до 3 років </t>
  </si>
  <si>
    <t>Допомога при народженні дитини </t>
  </si>
  <si>
    <t>Допомога на дітей, над якими встановлено опіку чи піклування </t>
  </si>
  <si>
    <t>Допомога на дітей одиноким матерям </t>
  </si>
  <si>
    <t>Тимчасова державна допомога дітям </t>
  </si>
  <si>
    <t>Допомога при усиновленні дитини </t>
  </si>
  <si>
    <t>Державна соціальна допомога малозабезпеченим сім'ям </t>
  </si>
  <si>
    <t>Виплата компенсації реабілітованим </t>
  </si>
  <si>
    <t>Кошти на забезпечення побутовим вугіллям окремих категорій населення</t>
  </si>
  <si>
    <t>Інші видатки на соціальний захист населення </t>
  </si>
  <si>
    <t>Допомога на догляд за інвалідом I чи II групи внаслідок психічного розладу </t>
  </si>
  <si>
    <t>Компенсація особам, які згідно із статтями 43 та 48 Гірничого закону України мають право на безоплатне отримання вугілля на побутові потреби, але проживають у будинках, що мають центральне опалення</t>
  </si>
  <si>
    <t>Інші видатки на соціальний захист ветеранів війни та праці </t>
  </si>
  <si>
    <t>Витрати на поховання учасників бойових дій та інвалідів війни </t>
  </si>
  <si>
    <t>Будинки-інтернати для малолітніх інвалідів </t>
  </si>
  <si>
    <t>Утримання закладів, що надають соціальні послуги дітям, які опинились в складних життєвих обставинах </t>
  </si>
  <si>
    <t>Інші програми соціального захисту дітей </t>
  </si>
  <si>
    <t>Будинки-інтернати (пансіонати) для літніх людей та інвалідів системи соціального захисту </t>
  </si>
  <si>
    <t>Інші будинки-інтернати для літніх людей та інвалідів </t>
  </si>
  <si>
    <t>Утримання центрів соціальних служб для сім'ї, дітей та молоді </t>
  </si>
  <si>
    <t>Програми і заходи центрів соціальних служб для сім'ї, дітей та молоді </t>
  </si>
  <si>
    <t>Соціальні програми і заходи державних органів у справах молоді </t>
  </si>
  <si>
    <t>Соціальні програми і заходи державних органів з питань забезпечення рівних прав та можливостей жінок і чоловіків </t>
  </si>
  <si>
    <t>Утримання клубів підлітків за місцем проживання </t>
  </si>
  <si>
    <t>Інші видатки </t>
  </si>
  <si>
    <t>Соціальні програми і заходи державних органів у справах сім'ї </t>
  </si>
  <si>
    <t>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 </t>
  </si>
  <si>
    <t>91112</t>
  </si>
  <si>
    <t>Розселення та облаштування депортованих кримських татар та осіб інших національностей, депортованих з України </t>
  </si>
  <si>
    <t>Навчання та трудове влаштування інвалідів </t>
  </si>
  <si>
    <t>Територіальні центри соціального обслуговування (надання соціальних послуг) </t>
  </si>
  <si>
    <t>Виплати грошової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 </t>
  </si>
  <si>
    <t>Центри соціальної реабілітації дітей - інвалідів; центри професійної реабілітації інвалідів </t>
  </si>
  <si>
    <t>Пільги, що надаються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t>
  </si>
  <si>
    <t>Фінансова підтримка громадських організацій інвалідів і ветеранів </t>
  </si>
  <si>
    <t>Обробка інформації з нарахування та виплати допомог і компенсацій </t>
  </si>
  <si>
    <t>Інші установи та заклади </t>
  </si>
  <si>
    <t>Державна соціальна допомога інвалідам з дитинства та дітям-інвалідам </t>
  </si>
  <si>
    <t>Компенсаційні виплати інвалідам на бензин, ремонт, техобслуговування автотранспорту та транспортне обслуговування </t>
  </si>
  <si>
    <t>Встановлення телефонів інвалідам I та II груп </t>
  </si>
  <si>
    <t>Житлово-комунальне господарство </t>
  </si>
  <si>
    <t>Житлово-експлуатаційне господарство </t>
  </si>
  <si>
    <t>Капітальний ремонт житлового фонду місцевих органів влади </t>
  </si>
  <si>
    <t>Дотація житлово-комунальному господарству </t>
  </si>
  <si>
    <t>Видатки на утримання об'єктів соціальної сфери підприємств, що передаються до комунальної власності </t>
  </si>
  <si>
    <t>Капітальний ремонт житлового фонду об'єднань співвласників багатоквартирних будинків </t>
  </si>
  <si>
    <t>Теплові мережі </t>
  </si>
  <si>
    <t>Водопровідно-каналізаційне господарство </t>
  </si>
  <si>
    <t>Благоустрій міст, сіл, селищ </t>
  </si>
  <si>
    <t>Газові заводи і газова мережа </t>
  </si>
  <si>
    <t>Берегоукріплювальні роботи </t>
  </si>
  <si>
    <t>Видатки на впровадження засобів обліку витрат та регулювання споживання води та теплової енергії </t>
  </si>
  <si>
    <t>Заходи, пов'язані з поліпшенням питної води </t>
  </si>
  <si>
    <t>Збір та вивезення сміття і відходів, експлуатація каналізаційних систем </t>
  </si>
  <si>
    <t>Комбінати комунальних підприємств, районні виробничі об'єднання та інші підприємства, установи та організації житлово-комунального господарства </t>
  </si>
  <si>
    <t>Ремонтно-будівельні організації житлово-комунального господарства </t>
  </si>
  <si>
    <t>Підприємства і організації побутового обслуговування, що входять до комунальної власності </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</si>
  <si>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</si>
  <si>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зв'язку з невідповідністю фактичної вартості теплової енергії та послуг з централізованого водопостачання та водовідведення тарифам, що затверджувалися та/або погоджувалися органами державної влади чи місцевого самоврядування</t>
  </si>
  <si>
    <t>Культура і мистецтво </t>
  </si>
  <si>
    <t>Творчі спілки</t>
  </si>
  <si>
    <t>Театри </t>
  </si>
  <si>
    <t>Філармонії, музичні колективи і ансамблі та інші мистецькі заклади та заходи </t>
  </si>
  <si>
    <t>Видатки на заходи, передбачені державними і місцевими програмами розвитку культури і мистецтва </t>
  </si>
  <si>
    <t>Фінансова підтримка гастрольної діяльності </t>
  </si>
  <si>
    <t>Бібліотеки</t>
  </si>
  <si>
    <t>Музеї і виставки</t>
  </si>
  <si>
    <t>Заповідники </t>
  </si>
  <si>
    <t>Палаци і будинки культури, клуби та інші заклади клубного типу </t>
  </si>
  <si>
    <t>Школи естетичного виховання дітей </t>
  </si>
  <si>
    <t>Кінематографія </t>
  </si>
  <si>
    <t>Інші культурно-освітні заклади та заходи </t>
  </si>
  <si>
    <t>Засоби масової інформації </t>
  </si>
  <si>
    <t>Телебачення і радіомовлення</t>
  </si>
  <si>
    <t>Періодичні видання (газети та журнали)</t>
  </si>
  <si>
    <t>Інші засоби масової інформації</t>
  </si>
  <si>
    <t>Фізична культура і спорт </t>
  </si>
  <si>
    <t>Проведення навчально-тренувальних зборів і змагань </t>
  </si>
  <si>
    <t>Видатки на утримання центрів з інвалідного спорту і реабілітаційних шкіл </t>
  </si>
  <si>
    <t>Проведення навчально-тренувальних зборів і змагань та заходів з інвалідного спорту </t>
  </si>
  <si>
    <t>Проведення навчально-тренувальних зборів і змагань з неолімпійських видів спорту </t>
  </si>
  <si>
    <t>Утримання та навчально-тренувальна робота дитячо-юнацьких спортивних шкіл </t>
  </si>
  <si>
    <t>Фінансова підтримка спортивних споруд </t>
  </si>
  <si>
    <t>Забезпечення підготовки спортсменів вищих категорій школами вищої спортивної майстерності </t>
  </si>
  <si>
    <t>Центри "Спорт для всіх" та заходи з фізичної культури </t>
  </si>
  <si>
    <t>130116</t>
  </si>
  <si>
    <t>Підготовка спортивних об'єктів, на яких проводитиметься чемпіонат світу з легкої атлетики у 2013 році</t>
  </si>
  <si>
    <t>Проведення навчально-тренувальних зборів і змагань (які проводяться громадськими організаціями фізкультурно-спортивної спрямованості) </t>
  </si>
  <si>
    <t>Проведення заходів з нетрадиційних видів спорту і масових заходів з фізичної культури (які проводяться громадськими організаціями фізкультурно-спортивної спрямованості) </t>
  </si>
  <si>
    <t>Утримання та навчально-тренувальна робота дитячо-юнацьких спортивних шкіл (які підпорядковані громадським організаціям фізкультурно-спортивної спрямованості) </t>
  </si>
  <si>
    <t>Утримання апарату управління громадських фізкультурно-спортивних організацій (ФСТ "Колос") </t>
  </si>
  <si>
    <t>Фінансова підтримка спортивних споруд, які належать громадським організаціям фізкультурно-спортивної спрямованості </t>
  </si>
  <si>
    <t>Будівництво </t>
  </si>
  <si>
    <t>Капітальні вкладення </t>
  </si>
  <si>
    <t>Виплата компенсації на здешевлення вартості будівництва житла молодіжним житловим комплексам</t>
  </si>
  <si>
    <t>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за місцем проживання, членам сімей з числа цих осіб, які загинули під час виконання ними службових обов'язків, а також учасникам бойових дій в Афганістані та воєнних конфліктів</t>
  </si>
  <si>
    <t>Компенсація селянським (фермерським) господарствам вартості будівництва об'єктів виробничого і невиробничого призначення</t>
  </si>
  <si>
    <t>Проведення невідкладних відновлювальних робіт, будівництво та реконструкція загальноосвітніх навчальних закладів </t>
  </si>
  <si>
    <t>Проведення невідкладних відновлювальних робіт, будівництво та реконструкція спеціалізованих навчальних закладів </t>
  </si>
  <si>
    <t>Проведення невідкладних відновлювальних робіт, будівництво та реконструкція позашкільних навчальних закладів </t>
  </si>
  <si>
    <t>Проведення невідкладних відновлювальних робіт, будівництво та реконструкція лікарень загального профілю </t>
  </si>
  <si>
    <t>Завершення проектів газифікації сільських населених пунктів з високим ступенем готовності </t>
  </si>
  <si>
    <t>Проведення невідкладних відновлювальних робіт, будівництво та реконструкція спеціалізованих лікарень та інших спеціалізованих закладів </t>
  </si>
  <si>
    <t>Будівництво та розвиток мережі метрополітенів </t>
  </si>
  <si>
    <t>Заходи з упередження аварій та запобігання техногенних катастроф у житлово-комунальному господарстві та на інших аварійних об'єктах комунальної власності </t>
  </si>
  <si>
    <t>Інвестиційні проекти</t>
  </si>
  <si>
    <t>Збереження, розвиток, реконструкція та реставрація пам'яток історії та культури </t>
  </si>
  <si>
    <t>Розробка схем та проектних рішень масового застосування </t>
  </si>
  <si>
    <t>Операційні видатки - паспортизація, інвентаризація пам'яток архітектури, премії в галузі архітектури </t>
  </si>
  <si>
    <t>Сільське і лісове господарство, рибне господарство та мисливство </t>
  </si>
  <si>
    <t>Землеустрій </t>
  </si>
  <si>
    <t>Лісове господарство і мисливство </t>
  </si>
  <si>
    <t>Програми в галузі сільського господарства, лісового господарства, рибальства та мисливства </t>
  </si>
  <si>
    <t>Транспорт, дорожнє господарство, зв'язок, телекомунікації та інформатика </t>
  </si>
  <si>
    <t>Регулювання цін на послуги місцевого автотранспорту </t>
  </si>
  <si>
    <t>Компенсаційні виплати на пільговий проїзд автомобільним транспортом окремим категоріям громадян </t>
  </si>
  <si>
    <t>Інші заходи у сфері автомобільного транспорту </t>
  </si>
  <si>
    <t>Севастопольський морський торговельний порт </t>
  </si>
  <si>
    <t>Компенсаційні виплати за пільговий проїзд окремих категорій громадян на водному транспорті </t>
  </si>
  <si>
    <t>Компенсаційні виплати за пільговий проїзд окремих категорій громадян на залізничному транспорті </t>
  </si>
  <si>
    <t>Регулювання цін на послуги метрополітену </t>
  </si>
  <si>
    <t>Регулювання цін на послуги міського електротранспорту </t>
  </si>
  <si>
    <t>Компенсаційні виплати на пільговий проїзд електротранспортом окремим категоріям громадян </t>
  </si>
  <si>
    <t>Інші заходи у сфері електротранспорту </t>
  </si>
  <si>
    <t>Видатки на проведення робіт, пов'язаних із будівництвом, реконструкцією, ремонтом та утриманням автомобільних доріг </t>
  </si>
  <si>
    <t>Зв'язок </t>
  </si>
  <si>
    <t>Національна програма інформатизації </t>
  </si>
  <si>
    <t>Діяльність і послуги, не віднесені до інших категорій </t>
  </si>
  <si>
    <t>Інші послуги, пов'язані з економічною діяльністю </t>
  </si>
  <si>
    <t>Фінансування енергозберігаючих заходів</t>
  </si>
  <si>
    <t>Програма стабілізації та соціально-економічного розвитку територій </t>
  </si>
  <si>
    <t>Підтримка малого і середнього підприємництва </t>
  </si>
  <si>
    <t>Видатки на погашення реструктуризованої заборгованості перед комерційними банками та на поповнення їх капіталу </t>
  </si>
  <si>
    <t>Інші заходи, пов'язані з економічною діяльністю </t>
  </si>
  <si>
    <t>Охорона навколишнього природного середовища та ядерна безпека </t>
  </si>
  <si>
    <t>Охорона і раціональне використання водних ресурсів </t>
  </si>
  <si>
    <t>Охорона і раціональне використання земель </t>
  </si>
  <si>
    <t>Створення захисних лісових насаджень та полезахисних лісових смуг </t>
  </si>
  <si>
    <t>Охорона і раціональне використання мінеральних ресурсів </t>
  </si>
  <si>
    <t>Збереження природно-заповідного фонду </t>
  </si>
  <si>
    <t>Інші природоохоронні заходи </t>
  </si>
  <si>
    <t>Запобігання та ліквідація надзвичайних ситуацій та наслідків стихійного лиха </t>
  </si>
  <si>
    <t>Видатки на запобігання та ліквідацію надзвичайних ситуацій та наслідків стихійного лиха </t>
  </si>
  <si>
    <t>Заходи у сфері захисту населення і територій від надзвичайних ситуацій техногенного та природного характеру </t>
  </si>
  <si>
    <t>Заходи та роботи з мобілізаційної підготовки місцевого значення </t>
  </si>
  <si>
    <t>Заходи з організації рятування на водах </t>
  </si>
  <si>
    <t>Видатки на ліквідацію наслідків стихійного лиха, що сталося 23 - 27 липня 2008 року </t>
  </si>
  <si>
    <t>Обслуговування боргу </t>
  </si>
  <si>
    <t>Цільові фонди </t>
  </si>
  <si>
    <t>Охорона та раціональне використання природних ресурсів </t>
  </si>
  <si>
    <t>Утилізація відходів </t>
  </si>
  <si>
    <t>Ліквідація іншого забруднення навколишнього природного середовища </t>
  </si>
  <si>
    <t>Інша діяльність у сфері охорони навколишнього природного середовища </t>
  </si>
  <si>
    <t>Заходи по заповненню водосховищ </t>
  </si>
  <si>
    <t>Інші фонди </t>
  </si>
  <si>
    <t>Цільові фонди, утворені Верховною Радою Автономної Республіки Крим, органами місцевого самоврядування і місцевими органами виконавчої влади </t>
  </si>
  <si>
    <t>Видатки, не віднесені до основних груп </t>
  </si>
  <si>
    <t>Резервний фонд </t>
  </si>
  <si>
    <t>Проведення виборів народних депутатів Верховної Ради Автономної Республіки Крим, місцевих рад та сільських, селищних, міських голів </t>
  </si>
  <si>
    <t>Проведення референдумів </t>
  </si>
  <si>
    <t>Утримання апарату Виборчої комісії Автономної Республіки Крим </t>
  </si>
  <si>
    <t>Кошти, що передаються до державного бюджету з бюджету Автономної Республіки Крим, обласних і районних бюджетів, міських (міст Києва та Севастополя, міст республіканського Автономної Республіки Крим та обласного значення) бюджетів, інших бюджетів місцевого самоврядування, для яких у державному бюджеті визначаються міжбюджетні трансферти </t>
  </si>
  <si>
    <t>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 </t>
  </si>
  <si>
    <t>Кошти, що передаються за взаємними розрахунками із додаткової дотації до державного бюджету </t>
  </si>
  <si>
    <t>Кошти, що передаються за взаємними розрахунками із додаткової дотації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 </t>
  </si>
  <si>
    <t>Кошти, що передаються за взаємними розрахунками із додаткової дотації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 </t>
  </si>
  <si>
    <t>Кошти, що передаються за взаємними розрахунками до державного бюджету з місцевих бюджетів </t>
  </si>
  <si>
    <t>Кошти, що передаються за взаємними розрахунками до місцевих бюджетів з державного бюджету </t>
  </si>
  <si>
    <t>Кошти, що передаються за взаємними розрахунками між місцевими бюджетами </t>
  </si>
  <si>
    <t>Дотації вирівнювання, що передаються з районних та міських (міст Києва і Севастополя, міст республіканського і обласного значення) бюджетів </t>
  </si>
  <si>
    <t>Додаткова дотація з державного бюджету місцевим бюджетам на забезпечення виплат, пов'язаних із підвищенням рівня оплати праці працівників бюджетної сфери, в тому числі на підвищення посадового окладу працівника першого тарифного розряду Єдиної тарифної сітки та виплату допомоги випускникам вищих навчальних закладів, які здобули освіту за напрямами і спеціальностями медичного та фармацевтичного профілю</t>
  </si>
  <si>
    <t>Додаткова дотація з державного бюджету на вирівнювання фінансової забезпеченості місцевих бюджетів </t>
  </si>
  <si>
    <t>Інші додаткові дотації </t>
  </si>
  <si>
    <t>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медичного об'єднання</t>
  </si>
  <si>
    <t>Додаткова дотація з державного бюджету місцевим бюджетам на компенсацію втрат доходів внаслідок розміщення Чорноморського флоту Російської Федерації на території міст Севастополя, Феодосії та смт Гвардійське Сімферопольського району </t>
  </si>
  <si>
    <t>Додаткова дотація з державного бюджету місцевим бюджетам на поліпшення умов оплати праці медичних працівників, які надають медичну допомогу хворим на заразну та активну форми туберкульозу</t>
  </si>
  <si>
    <t>250319</t>
  </si>
  <si>
    <t>Додаткова дотація з державного бюджету місцевим бюджетам на оплату праці працівників бюджетних установ</t>
  </si>
  <si>
    <t>Додаткова дотація з державного бюджету місцевим бюджетам на здійснення повноважень, встановлених Законом України "Про затвердження Конституції Автономної Республіки Крим" </t>
  </si>
  <si>
    <t>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 року з футболу </t>
  </si>
  <si>
    <t>Субвенція на утримання об'єктів спільного користування чи ліквідацію негативних наслідків діяльності об'єктів спільного користування </t>
  </si>
  <si>
    <t>Субвенція іншим бюджетам на виконання інвестиційних проектів </t>
  </si>
  <si>
    <t>250325</t>
  </si>
  <si>
    <t>Додаткова дотація з державного бюджету місцевим бюджетам на стимулювання місцевих органів влади за перевиконання річних розрахункових обсягів податку на прибуток підприємств та акцизного податку</t>
  </si>
  <si>
    <t>Субвенція з державного бюджету місцевим бюджетам на виплату допомоги сім'ям з дітьми, малозабезпеченим сім'ям, інвалідам з дитинства, дітям-інвалідам та тимчасової державної допомоги дітям </t>
  </si>
  <si>
    <t>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 рідких нечистот </t>
  </si>
  <si>
    <t>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палива, послуг тепло-, водопостачання і водовідведення, квартирної плати (утримання будинків і споруд та прибудинкових територій), вивезення побутового сміття та рідких нечистот), на компенсацію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 і на компенсацію за пільговий проїзд окремих категорій громадян</t>
  </si>
  <si>
    <t>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 </t>
  </si>
  <si>
    <t>250331</t>
  </si>
  <si>
    <t>Додаткова дотація з державного бюджету місцевим бюджетам на покращення надання соціальних послуг найуразливішим верствам населення</t>
  </si>
  <si>
    <t>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t>
  </si>
  <si>
    <t>250333</t>
  </si>
  <si>
    <t>Додаткова дотація з державного бюджету місцевим бюджетам на підвищення рівня матеріального забезпечення інвалідів I чи II групи внаслідок психічного розладу</t>
  </si>
  <si>
    <t>250334</t>
  </si>
  <si>
    <t>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для закладів охорони здоров'я</t>
  </si>
  <si>
    <t>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заходів з виконання спільного із Світовим банком проекту "Вдосконалення системи соціальної допомоги"</t>
  </si>
  <si>
    <t>Субвенція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 </t>
  </si>
  <si>
    <t>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 повноважень </t>
  </si>
  <si>
    <t>Субвенція з місцевого бюджету державному бюджету на виконання програм соціально-економічного та культурного розвитку регіонів </t>
  </si>
  <si>
    <t>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 значення "Дитинець стародавнього Києва VIII - X ст. з фундаментом Десятинної церкви X ст."</t>
  </si>
  <si>
    <t>Субвенція з державного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 - Луганськ - Ізварине</t>
  </si>
  <si>
    <t>Субвенції з державного бюджету місцевим бюджетам на реалізацію пріоритетів розвитку регіонів</t>
  </si>
  <si>
    <t>Субвенція на проведення видатків місцевих бюджетів, що враховуються при визначенні обсягу міжбюджетних трансфертів </t>
  </si>
  <si>
    <t>Субвенція на проведення видатків місцевих бюджетів, що не враховуються при визначенні обсягу міжбюджетних трансфертів </t>
  </si>
  <si>
    <t>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 </t>
  </si>
  <si>
    <t>Субвенція з державного бюджету на соціально-економічний розвиток Автономної Республіки Крим </t>
  </si>
  <si>
    <t>Субвенція з державного бюджету обласному бюджету Луганської області на капітальний ремонт управління соціального захисту населення </t>
  </si>
  <si>
    <t>Субвенція з державного бюджету місцевим бюджетам на соціально-економічний розвиток </t>
  </si>
  <si>
    <t>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t>
  </si>
  <si>
    <t>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t>
  </si>
  <si>
    <t>Субвенція з державного бюджету місцевим бюджетам на здійснення заходів щодо соціально-економічного розвитку окремих територій </t>
  </si>
  <si>
    <t>Субвенція з державного бюджету на завершення будівництва та введення в експлуатацію амбулаторії смт Глеваха Васильківського району Київської області </t>
  </si>
  <si>
    <t>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первинної медичної (медико-санітарної) допомоги) у Вінницькій, Дніпропетровській, Донецькій областях та м. Києві</t>
  </si>
  <si>
    <t>Субвенція з державного бюджету міському бюджету міста Києва для здійснення заходів з деодорації на спорудах Бортницької станції аерації</t>
  </si>
  <si>
    <t>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 будинках сімейного типу та прийомних сім'ях за принципом "гроші ходять за дитиною" </t>
  </si>
  <si>
    <t>Інші субвенції </t>
  </si>
  <si>
    <t>Субвенція з державного бюджету місцевим бюджетам на фінансування Програм - переможців Всеукраїнського конкурсу проектів та програм розвитку місцевого самоврядування </t>
  </si>
  <si>
    <t>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зв'язку з невідповідністю фактичної вартості теплової енергії та послуг з централізованого водопостачання та водовідведення тарифам, що затверджувалися та/або погоджувалися органами державної влади чи місцевого самоврядування</t>
  </si>
  <si>
    <t>Субвенція з державного бюджету місцевим бюджетам на проведення виборів депутатів Верховної Ради Автономної Республіки Крим, місцевих рад та сільських, селищних, міських голів </t>
  </si>
  <si>
    <t>Субвенція з державного бюджету бюджету Ємільчинського району Житомирської області на соціально-економічний розвиток</t>
  </si>
  <si>
    <t>Видатки на покриття заборгованостей, що виникли у попередні роки із заробітної плати працівників бюджетних установ, грошового забезпечення, стипендій та інших соціальних виплат </t>
  </si>
  <si>
    <t>Видатки на покриття інших заборгованостей, що виникли у попередні роки </t>
  </si>
  <si>
    <t>Видатки на будівництво та реконструкцію релігійних споруд </t>
  </si>
  <si>
    <t>Впровадження проектів розвитку за рахунок коштів, залучених державою </t>
  </si>
  <si>
    <t>Повернення позик, наданих для впровадження проектів розвитку за рахунок коштів, залучених державою </t>
  </si>
  <si>
    <t>Надання бюджетних позичок суб'єктам підприємницької діяльності </t>
  </si>
  <si>
    <t>Повернення бюджетних позичок </t>
  </si>
  <si>
    <t>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t>
  </si>
  <si>
    <t>Надання пільгового довгострокового кредиту громадянам на будівництво (реконструкцію) та придбання житла</t>
  </si>
  <si>
    <t>Повернення коштів, наданих для кредитування громадян на будівництво (реконструкцію) та придбання житла</t>
  </si>
  <si>
    <t>Надання пільгового кредиту членам житлово-будівельних кооперативів</t>
  </si>
  <si>
    <t>Надання державного пільгового кредиту індивідуальним сільським забудовникам</t>
  </si>
  <si>
    <t>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заходів з виконання спільного із Світовим банком проекту "Вдосконалення системи соціальної допомоги" </t>
  </si>
  <si>
    <t>Забезпечення розслідування авіаційних подій та інцидентів з цивільними повітряними суднами Національним бюро</t>
  </si>
  <si>
    <t>1101800</t>
  </si>
  <si>
    <t>Будівництво першої черги Дністровської гідроакумулюючої електростанції</t>
  </si>
  <si>
    <t>1201430</t>
  </si>
  <si>
    <t>Формування статутного капіталу Державного концерну "Укроборонпром"</t>
  </si>
  <si>
    <t>Державна інспекція України з контролю за цінами</t>
  </si>
  <si>
    <t>1209010</t>
  </si>
  <si>
    <t>Керівництво та управління у сфері контролю за цінами</t>
  </si>
  <si>
    <t>1801810</t>
  </si>
  <si>
    <t>Спорудження Меморіалу жертв тоталітаризму на території Національного історико-меморіального заповідника іБиківнянські могилиі</t>
  </si>
  <si>
    <t>Дослідження, наукові та науково-технічні розробки, виконання робіт за державними цільовими програмами та державним замовленням, виконання міжнародних наукових та науково-технічних програм і проектів вищими навчальними закладами та науковими установами, п</t>
  </si>
  <si>
    <t>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t>
  </si>
  <si>
    <t>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t>
  </si>
  <si>
    <t>Заходи із реабілітації хворих на дитячий церебральний параліч у Міжнародній клініці відновного лікування</t>
  </si>
  <si>
    <t>2311340</t>
  </si>
  <si>
    <t>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t>
  </si>
  <si>
    <t>2501390</t>
  </si>
  <si>
    <t>Заходи із реабілітації дітей з дитячим церебральним паралічем</t>
  </si>
  <si>
    <t>Забезпечення житлом інвалідів війни</t>
  </si>
  <si>
    <t>Державне пільгове кредитування індивідуальних сільських забудовників на будівництво (реконструкцію) та придбання житла</t>
  </si>
  <si>
    <t>2751460</t>
  </si>
  <si>
    <t>Капітальний ремонт гуртожитків, що передаються з державної власності у власність територіальних громад</t>
  </si>
  <si>
    <t>2751470</t>
  </si>
  <si>
    <t>Здешевлення вартості іпотечних кредитів для забезпечення доступним житлом громадян, які потребують поліпшення житлових умов</t>
  </si>
  <si>
    <t>Реконструкція та будівництво систем централізованого водовідведення у місті Одеса</t>
  </si>
  <si>
    <t>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t>
  </si>
  <si>
    <t>2751880</t>
  </si>
  <si>
    <t>Будівництво, реконструкція, проведення проектних і ремонтних робіт на пріоритетних обієктах державного та регіонального значення, які перебувають у незадовільному стані та потребують невідкладного проведення зазначених робіт та придбання обладнання</t>
  </si>
  <si>
    <t>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t>
  </si>
  <si>
    <t>Створення Державного земельного банку</t>
  </si>
  <si>
    <t>2803060</t>
  </si>
  <si>
    <t>Підготовка кадрів у сфері рибного господарства вищими навчальними закладами і і іі рівнів акредитації</t>
  </si>
  <si>
    <t>Підготовка кадрів у сфері рибного господарства вищими навчальними закладами ііі і іV рівнів акредитації</t>
  </si>
  <si>
    <t>3131060</t>
  </si>
  <si>
    <t>Субвенція з державного бюджету міському бюджету міста Світловодська Кіровоградської області на ремонт автомобільної дороги по вул. Б.Хмельницького</t>
  </si>
  <si>
    <t>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t>
  </si>
  <si>
    <t>Прикладні дослідження та розробки, підготовка наукових кадрів у сфері промислової безпеки та охорони праці</t>
  </si>
  <si>
    <t>3209030</t>
  </si>
  <si>
    <t>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t>
  </si>
  <si>
    <t>3506080</t>
  </si>
  <si>
    <t>Створення багатофункціональної комплексної системи "Електронна митниця"</t>
  </si>
  <si>
    <t>3601800</t>
  </si>
  <si>
    <t>Апарат Державної служби України з контролю за наркотиками</t>
  </si>
  <si>
    <t>5551010</t>
  </si>
  <si>
    <t>6301150</t>
  </si>
  <si>
    <t>Заходи щодо створення єдиних регіональних оперативно-диспетчерських служб з використанням сучасних GPS-технологій</t>
  </si>
  <si>
    <t>6351040</t>
  </si>
  <si>
    <t>Забезпечення діяльності Національного центру обліку викидів парникових газів</t>
  </si>
  <si>
    <t>Адміністрація Державної служби спеціального зв'язку та захисту інформації України</t>
  </si>
  <si>
    <t>Будівництво (придбання) житла для осіб рядового і начальницького складу Державної служби спеціального зв'язку та захисту інформації України</t>
  </si>
  <si>
    <t>6651010</t>
  </si>
  <si>
    <t>6651090</t>
  </si>
  <si>
    <t>6651250</t>
  </si>
  <si>
    <t>6651260</t>
  </si>
  <si>
    <t>6651280</t>
  </si>
  <si>
    <t>6731080</t>
  </si>
  <si>
    <t>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t>
  </si>
  <si>
    <t>7851800</t>
  </si>
  <si>
    <t>8680000</t>
  </si>
  <si>
    <t>Державна служба України з питань регуляторної політики та розвитку підприємництва</t>
  </si>
  <si>
    <t>8681000</t>
  </si>
  <si>
    <t>Апарат Державної служби України з питань регуляторної політики та розвитку підприємництва</t>
  </si>
  <si>
    <t>8681010</t>
  </si>
  <si>
    <t>Керівництво та управління у сфері регуляторної політики та розвитку підприємництва</t>
  </si>
  <si>
    <t>8681030</t>
  </si>
  <si>
    <t>8681050</t>
  </si>
  <si>
    <t>Апарат Верховної Ради України </t>
  </si>
  <si>
    <t>Державне управління справами </t>
  </si>
  <si>
    <t>Господарсько-фінансовий департамент Секретаріату Кабінету Міністрів України </t>
  </si>
  <si>
    <t>Державна судова адміністрація України </t>
  </si>
  <si>
    <t>Верховний Суд України </t>
  </si>
  <si>
    <t>Вищий спеціалізований суд України з розгляду цивільних і кримінальних справ </t>
  </si>
  <si>
    <t>Вищий господарський суд України </t>
  </si>
  <si>
    <t>Вищий адміністративний суд України </t>
  </si>
  <si>
    <t>Конституційний Суд України </t>
  </si>
  <si>
    <t>Генеральна прокуратура України </t>
  </si>
  <si>
    <t>Міністерство внутрішніх справ України </t>
  </si>
  <si>
    <t>Міністерство енергетики та вугільної промисловості України </t>
  </si>
  <si>
    <t>Міністерство економічного розвитку і торгівлі України </t>
  </si>
  <si>
    <t>Міністерство економічного розвитку і торгівлі України (загальнодержавні витрати) </t>
  </si>
  <si>
    <t>Міністерство закордонних справ України </t>
  </si>
  <si>
    <t>Державний комітет телебачення і радіомовлення України </t>
  </si>
  <si>
    <t>Міністерство культури України </t>
  </si>
  <si>
    <t>Міністерство культури України (загальнодержавні витрати) </t>
  </si>
  <si>
    <t>Державне агентство лісових ресурсів України </t>
  </si>
  <si>
    <t>Міністерство оборони України </t>
  </si>
  <si>
    <t>Міністерство освіти і науки, молоді та спорту України </t>
  </si>
  <si>
    <t>Міністерство освіти і науки, молоді та спорту України (загальнодержавні витрати) </t>
  </si>
  <si>
    <t>Міністерство охорони здоров'я України </t>
  </si>
  <si>
    <t>Міністерство охорони здоров'я України (загальнодержавні витрати) </t>
  </si>
  <si>
    <t>Міністерство екології та природних ресурсів України </t>
  </si>
  <si>
    <t>Міністерство соціальної політики України </t>
  </si>
  <si>
    <t>Міністерство соціальної політики України (загальнодержавні витрати) </t>
  </si>
  <si>
    <t>Державне агентство України з управління державними корпоративними правами та майном </t>
  </si>
  <si>
    <t>Міністерство регіонального розвитку, будівництва та житлово-комунального господарства України </t>
  </si>
  <si>
    <t>Міністерство регіонального розвитку, будівництва та житлово-комунального господарства України (загальнодержавні витрати) </t>
  </si>
  <si>
    <t>Міністерство аграрної політики та продовольства України </t>
  </si>
  <si>
    <t>Позицію виключено</t>
  </si>
  <si>
    <t>Міністерство інфраструктури України </t>
  </si>
  <si>
    <t>Міністерство надзвичайних ситуацій України </t>
  </si>
  <si>
    <t>Міністерство надзвичайних ситуацій України (загальнодержавні витрати) </t>
  </si>
  <si>
    <t>Міністерство фінансів України </t>
  </si>
  <si>
    <t>Міністерство фінансів України (загальнодержавні витрати) </t>
  </si>
  <si>
    <t>Міністерство юстиції України </t>
  </si>
  <si>
    <t>Державна інспекція ядерного регулювання України </t>
  </si>
  <si>
    <t>Адміністрація Державної прикордонної служби України </t>
  </si>
  <si>
    <t>Головне управління розвідки Міністерства оборони України </t>
  </si>
  <si>
    <t>Вища рада юстиції </t>
  </si>
  <si>
    <t>Секретаріат Уповноваженого Верховної Ради України з прав людини </t>
  </si>
  <si>
    <t>Антимонопольний комітет України </t>
  </si>
  <si>
    <t>Державне космічне агентство України </t>
  </si>
  <si>
    <t>Національна рада України з питань телебачення і радіомовлення </t>
  </si>
  <si>
    <t>Рада національної безпеки і оборони України </t>
  </si>
  <si>
    <t>Рахункова палата </t>
  </si>
  <si>
    <t>Служба безпеки України </t>
  </si>
  <si>
    <t>Національна академія наук України </t>
  </si>
  <si>
    <t>Національна академія педагогічних наук України </t>
  </si>
  <si>
    <t>Національна академія медичних наук України </t>
  </si>
  <si>
    <t>Національна академія мистецтв України </t>
  </si>
  <si>
    <t>Національна академія правових наук України </t>
  </si>
  <si>
    <t>Національна академія аграрних наук України </t>
  </si>
  <si>
    <t>Управління державної охорони України </t>
  </si>
  <si>
    <t>Служба зовнішньої розвідки України </t>
  </si>
  <si>
    <t>Адміністрація Державної служби спеціального зв'язку та захисту інформації </t>
  </si>
  <si>
    <t>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t>
  </si>
  <si>
    <t>Центральна виборча комісія </t>
  </si>
  <si>
    <t>Центральна виборча комісія (загальнодержавні витрати) </t>
  </si>
  <si>
    <t>Національна акціонерна компанія "Украгролізинг" </t>
  </si>
  <si>
    <t>Рада міністрів Автономної Республіки Крим </t>
  </si>
  <si>
    <t>Вінницька обласна державна адміністрація </t>
  </si>
  <si>
    <t>Волинська обласна державна адміністрація </t>
  </si>
  <si>
    <t>Дніпропетровська обласна державна адміністрація </t>
  </si>
  <si>
    <t>Донецька обласна державна адміністрація </t>
  </si>
  <si>
    <t>Житомирська обласна державна адміністрація </t>
  </si>
  <si>
    <t>Закарпатська обласна державна адміністрація </t>
  </si>
  <si>
    <t>Запорізька обласна державна адміністрація </t>
  </si>
  <si>
    <t>Івано-Франківська обласна державна адміністрація </t>
  </si>
  <si>
    <t>Київська обласна державна адміністрація </t>
  </si>
  <si>
    <t>Кіровоградська обласна державна адміністрація </t>
  </si>
  <si>
    <t>Луганська обласна державна адміністрація </t>
  </si>
  <si>
    <t>Львівська обласна державна адміністрація </t>
  </si>
  <si>
    <t>Миколаївська обласна державна адміністрація </t>
  </si>
  <si>
    <t>Одеська обласна державна адміністрація </t>
  </si>
  <si>
    <t>Полтавська обласна державна адміністрація </t>
  </si>
  <si>
    <t>Рівненська обласна державна адміністрація </t>
  </si>
  <si>
    <t>Сумська обласна державна адміністрація </t>
  </si>
  <si>
    <t>Тернопільська обласна державна адміністрація </t>
  </si>
  <si>
    <t>Харківська обласна державна адміністрація </t>
  </si>
  <si>
    <t>Херсонська обласна державна адміністрація </t>
  </si>
  <si>
    <t>300</t>
  </si>
  <si>
    <t>503</t>
  </si>
  <si>
    <t>512</t>
  </si>
  <si>
    <t>549</t>
  </si>
  <si>
    <t>553</t>
  </si>
  <si>
    <t>555</t>
  </si>
  <si>
    <t>607</t>
  </si>
  <si>
    <t>611</t>
  </si>
  <si>
    <t>617</t>
  </si>
  <si>
    <t>636</t>
  </si>
  <si>
    <t>665</t>
  </si>
  <si>
    <t>868</t>
  </si>
  <si>
    <r>
      <t xml:space="preserve">Видатки та надання кредитів - </t>
    </r>
    <r>
      <rPr>
        <sz val="8"/>
        <color indexed="8"/>
        <rFont val="Times New Roman"/>
        <family val="1"/>
        <charset val="204"/>
      </rPr>
      <t xml:space="preserve"> усього</t>
    </r>
  </si>
  <si>
    <t>Оплата праці і нарахування на заробітну плату</t>
  </si>
  <si>
    <t xml:space="preserve">Оплата праці </t>
  </si>
  <si>
    <t xml:space="preserve">  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</si>
  <si>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</si>
  <si>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</si>
  <si>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</si>
  <si>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Медикаменти та перев’язувальні матеріали</t>
  </si>
  <si>
    <t>Продукти харчування</t>
  </si>
  <si>
    <t>Оплата послуг (крім комунальних)</t>
  </si>
  <si>
    <t>Видатки та заходи спеціального призначення</t>
  </si>
  <si>
    <t xml:space="preserve">  Оплата водопостачання  та водовідведення</t>
  </si>
  <si>
    <t>Дослідження і розробки, окремі заходи по реалізації державних (регіональних) програм</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</si>
  <si>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</si>
  <si>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</si>
  <si>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t xml:space="preserve">Обслуговування боргових зобов’язань </t>
  </si>
  <si>
    <t xml:space="preserve">Обслуговування внутрішніх боргових зобов’язань </t>
  </si>
  <si>
    <t xml:space="preserve">Обслуговування зовнішніх боргових зобов’язань </t>
  </si>
  <si>
    <t>Поточні трансферти</t>
  </si>
  <si>
    <t>Поточні трансферти  урядам іноземних держав та міжнародним організаціям</t>
  </si>
  <si>
    <t>Соціальне забезпечення</t>
  </si>
  <si>
    <t>Виплата пенсій і допомоги</t>
  </si>
  <si>
    <t xml:space="preserve">Стипендії </t>
  </si>
  <si>
    <t>Інші виплати населенню</t>
  </si>
  <si>
    <t>Інші поточні видатки</t>
  </si>
  <si>
    <t>Капітальні видатки</t>
  </si>
  <si>
    <t>Капітальне будівництво (придбання) житла</t>
  </si>
  <si>
    <t xml:space="preserve"> Капітальне  будівництво (придбання) інших об’єктів </t>
  </si>
  <si>
    <t xml:space="preserve">  Капітальний ремонт житлового фонду (приміщень)</t>
  </si>
  <si>
    <r>
      <t xml:space="preserve">  </t>
    </r>
    <r>
      <rPr>
        <sz val="8"/>
        <color indexed="8"/>
        <rFont val="Times New Roman"/>
        <family val="1"/>
        <charset val="204"/>
      </rPr>
      <t>Реконструкція житлового фонду (приміщень)</t>
    </r>
  </si>
  <si>
    <r>
      <t xml:space="preserve">  </t>
    </r>
    <r>
      <rPr>
        <sz val="8"/>
        <color indexed="8"/>
        <rFont val="Times New Roman"/>
        <family val="1"/>
        <charset val="204"/>
      </rPr>
      <t>Реконструкція та реставрація  інших об’єктів</t>
    </r>
  </si>
  <si>
    <r>
      <t xml:space="preserve">  </t>
    </r>
    <r>
      <rPr>
        <sz val="8"/>
        <color indexed="8"/>
        <rFont val="Times New Roman"/>
        <family val="1"/>
        <charset val="204"/>
      </rPr>
      <t>Реставрація пам’яток культури, історії та архітектури</t>
    </r>
  </si>
  <si>
    <t>Придбання землі  та нематеріальних активів</t>
  </si>
  <si>
    <t>Капітальні трансферти  урядам іноземних держав та міжнародним організаціям</t>
  </si>
  <si>
    <r>
      <t xml:space="preserve">  </t>
    </r>
    <r>
      <rPr>
        <sz val="8"/>
        <color indexed="8"/>
        <rFont val="Times New Roman"/>
        <family val="1"/>
        <charset val="204"/>
      </rPr>
      <t>Надання інших внутрішніх кредитів</t>
    </r>
  </si>
  <si>
    <r>
      <rPr>
        <sz val="8"/>
        <color indexed="8"/>
        <rFont val="Times New Roman"/>
        <family val="1"/>
        <charset val="204"/>
      </rPr>
      <t>у тому числі:</t>
    </r>
    <r>
      <rPr>
        <b/>
        <sz val="8"/>
        <color indexed="8"/>
        <rFont val="Times New Roman"/>
        <family val="1"/>
        <charset val="204"/>
      </rPr>
      <t xml:space="preserve">
Поточні видатки</t>
    </r>
  </si>
  <si>
    <r>
      <t>у тому числі:</t>
    </r>
    <r>
      <rPr>
        <b/>
        <sz val="8"/>
        <color indexed="8"/>
        <rFont val="Times New Roman"/>
        <family val="1"/>
        <charset val="204"/>
      </rPr>
      <t xml:space="preserve">
Поточні видатки</t>
    </r>
  </si>
  <si>
    <t>Поточні видатки</t>
  </si>
  <si>
    <t>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</si>
  <si>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r>
      <t xml:space="preserve">Видатки - </t>
    </r>
    <r>
      <rPr>
        <sz val="10"/>
        <color indexed="8"/>
        <rFont val="Times New Roman"/>
        <family val="1"/>
        <charset val="204"/>
      </rPr>
      <t>усього на утримання установи</t>
    </r>
  </si>
  <si>
    <r>
      <rPr>
        <sz val="8"/>
        <color indexed="8"/>
        <rFont val="Times New Roman"/>
        <family val="1"/>
        <charset val="204"/>
      </rPr>
      <t>у тому числ</t>
    </r>
    <r>
      <rPr>
        <b/>
        <sz val="8"/>
        <color indexed="8"/>
        <rFont val="Times New Roman"/>
        <family val="1"/>
        <charset val="204"/>
      </rPr>
      <t>і: 
Поточні  видатки</t>
    </r>
  </si>
  <si>
    <t xml:space="preserve">Нарахування на  оплату праці </t>
  </si>
  <si>
    <t>Оплата комунальних послуг та енергоносіїв</t>
  </si>
  <si>
    <t>Обслуговування боргових зобов’язань</t>
  </si>
  <si>
    <r>
      <t>Придбання основного капіталу</t>
    </r>
    <r>
      <rPr>
        <vertAlign val="superscript"/>
        <sz val="8"/>
        <color indexed="8"/>
        <rFont val="Times New Roman"/>
        <family val="1"/>
        <charset val="204"/>
      </rPr>
      <t>1</t>
    </r>
  </si>
  <si>
    <t xml:space="preserve"> Капітальне будівництво (придбання) житла</t>
  </si>
  <si>
    <t xml:space="preserve">   Капітальне  будівництво (придбання) інших об’єктів </t>
  </si>
  <si>
    <r>
      <t xml:space="preserve">  </t>
    </r>
    <r>
      <rPr>
        <sz val="8"/>
        <color indexed="8"/>
        <rFont val="Times New Roman"/>
        <family val="1"/>
        <charset val="204"/>
      </rPr>
      <t>Реконструкція житлового фонду (приміщень)</t>
    </r>
  </si>
  <si>
    <r>
      <t xml:space="preserve">  </t>
    </r>
    <r>
      <rPr>
        <sz val="8"/>
        <color indexed="8"/>
        <rFont val="Times New Roman"/>
        <family val="1"/>
        <charset val="204"/>
      </rPr>
      <t>Реконструкція та реставрація інших об’єктів</t>
    </r>
  </si>
  <si>
    <r>
      <t xml:space="preserve">  </t>
    </r>
    <r>
      <rPr>
        <sz val="8"/>
        <color indexed="8"/>
        <rFont val="Times New Roman"/>
        <family val="1"/>
        <charset val="204"/>
      </rPr>
      <t>Реставрація пам’яток культури, історії та архітектури</t>
    </r>
  </si>
  <si>
    <t>0110000</t>
  </si>
  <si>
    <t>0111000</t>
  </si>
  <si>
    <t>0111010</t>
  </si>
  <si>
    <t>0111020</t>
  </si>
  <si>
    <t>0111030</t>
  </si>
  <si>
    <t>0111040</t>
  </si>
  <si>
    <t>0111050</t>
  </si>
  <si>
    <t>0111060</t>
  </si>
  <si>
    <t>0111070</t>
  </si>
  <si>
    <t>0111080</t>
  </si>
  <si>
    <t>0111090</t>
  </si>
  <si>
    <t>0111100</t>
  </si>
  <si>
    <t>0300000</t>
  </si>
  <si>
    <t>0301000</t>
  </si>
  <si>
    <t>0301010</t>
  </si>
  <si>
    <t>0301020</t>
  </si>
  <si>
    <t>0301030</t>
  </si>
  <si>
    <t>0301040</t>
  </si>
  <si>
    <t>0301050</t>
  </si>
  <si>
    <t>0301060</t>
  </si>
  <si>
    <t>0301080</t>
  </si>
  <si>
    <t>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t>
  </si>
  <si>
    <t>0301090</t>
  </si>
  <si>
    <t>0301110</t>
  </si>
  <si>
    <t>0301130</t>
  </si>
  <si>
    <t>0301140</t>
  </si>
  <si>
    <t>0301150</t>
  </si>
  <si>
    <t>0301160</t>
  </si>
  <si>
    <t>0301170</t>
  </si>
  <si>
    <t>0301190</t>
  </si>
  <si>
    <t>0301200</t>
  </si>
  <si>
    <t>0301230</t>
  </si>
  <si>
    <t>0301240</t>
  </si>
  <si>
    <t>0301260</t>
  </si>
  <si>
    <t>0301270</t>
  </si>
  <si>
    <t>0301280</t>
  </si>
  <si>
    <t>0301290</t>
  </si>
  <si>
    <t>0301330</t>
  </si>
  <si>
    <t>0301340</t>
  </si>
  <si>
    <t>0301360</t>
  </si>
  <si>
    <t>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t>
  </si>
  <si>
    <t>0301370</t>
  </si>
  <si>
    <t>0301380</t>
  </si>
  <si>
    <t>0301390</t>
  </si>
  <si>
    <t>0301410</t>
  </si>
  <si>
    <t>0301420</t>
  </si>
  <si>
    <t>0301430</t>
  </si>
  <si>
    <t>0301440</t>
  </si>
  <si>
    <t>0301450</t>
  </si>
  <si>
    <t>0301460</t>
  </si>
  <si>
    <t>0301800</t>
  </si>
  <si>
    <t>0301810</t>
  </si>
  <si>
    <t>0301820</t>
  </si>
  <si>
    <t>0301830</t>
  </si>
  <si>
    <t>0301850</t>
  </si>
  <si>
    <t>0301860</t>
  </si>
  <si>
    <t>0301870</t>
  </si>
  <si>
    <t>0301880</t>
  </si>
  <si>
    <t>0301890</t>
  </si>
  <si>
    <t>0303000</t>
  </si>
  <si>
    <t>0303010</t>
  </si>
  <si>
    <t>0304000</t>
  </si>
  <si>
    <t>0304010</t>
  </si>
  <si>
    <t>0304020</t>
  </si>
  <si>
    <t>0410000</t>
  </si>
  <si>
    <t>0411000</t>
  </si>
  <si>
    <t>0411010</t>
  </si>
  <si>
    <t>0411020</t>
  </si>
  <si>
    <t>0411030</t>
  </si>
  <si>
    <t>0411040</t>
  </si>
  <si>
    <t>0411050</t>
  </si>
  <si>
    <t>0411060</t>
  </si>
  <si>
    <t>0411070</t>
  </si>
  <si>
    <t>0411110</t>
  </si>
  <si>
    <t>0411120</t>
  </si>
  <si>
    <t>0411130</t>
  </si>
  <si>
    <t>0411140</t>
  </si>
  <si>
    <t>0411150</t>
  </si>
  <si>
    <t>0500000</t>
  </si>
  <si>
    <t>0501000</t>
  </si>
  <si>
    <t>0501010</t>
  </si>
  <si>
    <t>0501020</t>
  </si>
  <si>
    <t>0501030</t>
  </si>
  <si>
    <t>Здійснення правосуддя апеляційними загальними судами</t>
  </si>
  <si>
    <t>0501040</t>
  </si>
  <si>
    <t>Здійснення правосуддя місцевими загальними судами</t>
  </si>
  <si>
    <t>0501050</t>
  </si>
  <si>
    <t>0501080</t>
  </si>
  <si>
    <t>0501100</t>
  </si>
  <si>
    <t>0501110</t>
  </si>
  <si>
    <t>Організація спеціальної підготовки кандидатів на посаду судді, підготовка суддів та працівників апарату судів Національною школою суддів України</t>
  </si>
  <si>
    <t>0501150</t>
  </si>
  <si>
    <t>0501160</t>
  </si>
  <si>
    <t>0501170</t>
  </si>
  <si>
    <t>0501180</t>
  </si>
  <si>
    <t>0501190</t>
  </si>
  <si>
    <t>0501200</t>
  </si>
  <si>
    <t>0501210</t>
  </si>
  <si>
    <t>0501600</t>
  </si>
  <si>
    <t>0501820</t>
  </si>
  <si>
    <t>0501840</t>
  </si>
  <si>
    <t>0600000</t>
  </si>
  <si>
    <t>0601000</t>
  </si>
  <si>
    <t>0601010</t>
  </si>
  <si>
    <t>0601020</t>
  </si>
  <si>
    <t>0650000</t>
  </si>
  <si>
    <t>0651000</t>
  </si>
  <si>
    <t>0651010</t>
  </si>
  <si>
    <t>0700000</t>
  </si>
  <si>
    <t>0701000</t>
  </si>
  <si>
    <t>0701010</t>
  </si>
  <si>
    <t>0750000</t>
  </si>
  <si>
    <t>0751000</t>
  </si>
  <si>
    <t>0751010</t>
  </si>
  <si>
    <t>0800000</t>
  </si>
  <si>
    <t>0801000</t>
  </si>
  <si>
    <t>0801010</t>
  </si>
  <si>
    <t>0900000</t>
  </si>
  <si>
    <t>0901000</t>
  </si>
  <si>
    <t>0901010</t>
  </si>
  <si>
    <t>Здійснення прокурорсько-слідчої діяльності, підготовка та підвищення кваліфікації кадрів прокуратури</t>
  </si>
  <si>
    <t>0901020</t>
  </si>
  <si>
    <t>Підготовка кадрів для органів внутрішніх справ вищими закладами освіти III і IV рівнів акредитації</t>
  </si>
  <si>
    <t>Державна підтримка будівництва вугле- та торфодобувних підприємств, технічне переоснащення зазначених підприємств</t>
  </si>
  <si>
    <t>1101340</t>
  </si>
  <si>
    <t>Заходи по передачі об'єктів соціальної інфраструктури, які перебувають на балансі вугледобувних підприємств, у комунальну власність</t>
  </si>
  <si>
    <t>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t>
  </si>
  <si>
    <t>Субвенція з державного бюджету місцевим бюджетам на фінансування заходів з реформування  системи надання адміністративних послуг</t>
  </si>
  <si>
    <t>інформаційне та організаційне забезпечення участі України у міжнародних форумах, конференціях, виставках та інших заходах</t>
  </si>
  <si>
    <t>Розробка впровадження комплексної інформаційної системи Міністерства культури України</t>
  </si>
  <si>
    <t>1811140</t>
  </si>
  <si>
    <t>Субвенція з державного бюджету місцевим бюджетам на проведення заходів з відзначення 200-річчя від дня народження Тараса Шевченка, 120-річчя від дня народження Олександра Довженка, заходів з вшанування паміяті у звіязку з 70-ми роковинами Корюківської тр</t>
  </si>
  <si>
    <t>1901070</t>
  </si>
  <si>
    <t>Розвиток комплексної системи електронного документообігу та створення інформаційно-аналітичної системи обліку лісових ресурсів</t>
  </si>
  <si>
    <t>Підготовка робітничих кадрів у професійно-технічних навчальних закладах, професійно-технічних навчальних закладах соціальної реабілітації та адаптації, інших навчальних закладах, підготовка молодших спеціалістів у вищих професійно-технічних навчальних за</t>
  </si>
  <si>
    <t>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t>
  </si>
  <si>
    <t>Державна атестація наукових і науково-педагогічних кадрів вищої кваліфікації, ліцензування, атестація та акредитація навчальних закладів, визнання і встановлення еквівалентності документів про освіту, виданих навчальними закладами іноземних держав, прост</t>
  </si>
  <si>
    <t>2202030</t>
  </si>
  <si>
    <t>Заходи з легалізації комп'ютерних програм, що використовуються в органах виконавчої влади</t>
  </si>
  <si>
    <t>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t>
  </si>
  <si>
    <t>2304020</t>
  </si>
  <si>
    <t>Діяльність установ Державної санітарно-епідеміологічної служби та заходи по боротьбі з епідеміями</t>
  </si>
  <si>
    <t>2305020</t>
  </si>
  <si>
    <t>Удосконалення заходів протидії ВіЛ-інфекції/СНіДу та інших соціально-небезпечних захворювань в Україні</t>
  </si>
  <si>
    <t>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t>
  </si>
  <si>
    <t>2311350</t>
  </si>
  <si>
    <t>Субвенція з державного бюджету місцевим бюджетам на часткове відшкодування вартості лікарських засобів для лікування осіб з гіпертонічною хворобою</t>
  </si>
  <si>
    <t>2311360</t>
  </si>
  <si>
    <t>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t>
  </si>
  <si>
    <t>2311370</t>
  </si>
  <si>
    <t>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t>
  </si>
  <si>
    <t>2311380</t>
  </si>
  <si>
    <t>Субвенція з державного бюджету місцевим бюджетам на придбання медичного обладнання та  автотранспорту для закладів охорони здоров'я </t>
  </si>
  <si>
    <t>2311390</t>
  </si>
  <si>
    <t>Підвищення кваліфікації та перепідготовка у сфері екології та природних ресурсів, підготовка наукових та науково-педагогічних кадрів</t>
  </si>
  <si>
    <t>2401480</t>
  </si>
  <si>
    <t>Фінансове забезпечення цільових проектів екологічної модернізації підприємств</t>
  </si>
  <si>
    <t>Прикладні наукові та науково-технічні розробки, підготовка наукових кадрів у сфері соціальної політики</t>
  </si>
  <si>
    <t>Підвищення кваліфікації працівників органів соціального захисту та соціальна адаптація військовослужбовців, звільнених у запас або у відставку</t>
  </si>
  <si>
    <t>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t>
  </si>
  <si>
    <t>Надання роботодавцям дотацій та компенсації для забезпечення молоді першим робочим місцем</t>
  </si>
  <si>
    <t>2505130</t>
  </si>
  <si>
    <t>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t>
  </si>
  <si>
    <t>Поповнення статутного капіталу Харківського державного авіаційного виробничого підприємства</t>
  </si>
  <si>
    <t>Дослідження, наукові і науково-технічні розробки, виконання робіт за державними цільовими програмами і державним замовленням у сфері будівництва та розвитку житлово-комунального господарства, наукові розробки із нормування  та стандартизації у сфері буді</t>
  </si>
  <si>
    <t>Заходи з реалізації Загальнодержавної цільової програми "Питна вода України" та реконструкція та будівництво систем централізованого водовідведення</t>
  </si>
  <si>
    <t>Повернення кредитів, наданих з державного бюджету молодим сім'ям та одиноким молодим громадянам на будівництво (реконструкцію) та придбання житла, і пеня</t>
  </si>
  <si>
    <t>Повернення кредитів, наданих з державного бюджету індивідуальним сільським забудовникам на будівництво (реконструкцію) та придбання житла</t>
  </si>
  <si>
    <t>2751530</t>
  </si>
  <si>
    <t>Підтримка статутної діяльності Всеукраїнських асоціацій органів місцевого самоврядування</t>
  </si>
  <si>
    <t>2761100</t>
  </si>
  <si>
    <t>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t>
  </si>
  <si>
    <t>Субвенція з державного бюджету міському бюджету м. Глухів Сумської області на проведення ремонтно-реставраційних робіт пам'яток культурної спадщини</t>
  </si>
  <si>
    <t>2761530</t>
  </si>
  <si>
    <t>Субвенція з державного бюджету місцевим бюджетам на капітальний ремонт систем централізованого водопостачання та водовідведення</t>
  </si>
  <si>
    <t>Створення та впровадження комплексної автоматизованої системи Міністерства аграрної політики та продовольства України</t>
  </si>
  <si>
    <t>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t>
  </si>
  <si>
    <t>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t>
  </si>
  <si>
    <t>Повернення кредитів, наданих з державного бюджету фермерським господарствам</t>
  </si>
  <si>
    <t>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t>
  </si>
  <si>
    <t>2801800</t>
  </si>
  <si>
    <t>Заходи з ліквідації наслідків затоплення шахти N 9 та аварійного ствола шахти N 8 Солотвинського солерудника Тячівського району Закарпатської області</t>
  </si>
  <si>
    <t>2804110</t>
  </si>
  <si>
    <t>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t>
  </si>
  <si>
    <t>Розвиток мережі та утримання автомобільних доріг загального користування</t>
  </si>
  <si>
    <t>Виконання боргових зобов'язань за кредитами, отриманими під державні гарантії на розвиток мережі автомобільних доріг загального користування</t>
  </si>
  <si>
    <t>3111080</t>
  </si>
  <si>
    <t>Розробка комплексної інформаційної системи Державного агентства автомобільних доріг України</t>
  </si>
  <si>
    <t>Виконання робіт у сфері поводження з радіоактивними відходами неядерного циклу, будівництво пускового комплексу "Вектор" та експлуатація його об'єктів</t>
  </si>
  <si>
    <t>Обслуговування державного боргу та заходи щодо поступової компенсації громадянам втрат від знецінення грошових заощаджень</t>
  </si>
  <si>
    <t>Здійснення м. Києвом функцій столиці</t>
  </si>
  <si>
    <t>3504040</t>
  </si>
  <si>
    <t>Забезпечення виконання рішень суду, що гарантовані державою</t>
  </si>
  <si>
    <t>Субвенція з державного бюджету місцевим бюджетам на придбання медичного автотранспорту, обладнання для закладів охорони здоров'я</t>
  </si>
  <si>
    <t>Державні капітальні видатки, що розподіляються Кабінетом Міністрів України, в тому числі будівництво сучасного лікувально-діагностичного комплексу Національної дитячої спеціалізованої лікарні іОхматдиті, реконструкція і розширення Національного інституту</t>
  </si>
  <si>
    <t>3511370</t>
  </si>
  <si>
    <t>3511580</t>
  </si>
  <si>
    <t>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t>
  </si>
  <si>
    <t>3511590</t>
  </si>
  <si>
    <t>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t>
  </si>
  <si>
    <t>Cубвенція з державного бюджету міському бюджету міста Дніпропетровська на завершення будівництва метрополітену у м. Дніпропетровську</t>
  </si>
  <si>
    <t>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t>
  </si>
  <si>
    <t>3603000</t>
  </si>
  <si>
    <t>Координаційний центр з надання правової допомоги</t>
  </si>
  <si>
    <t>3603020</t>
  </si>
  <si>
    <t>Забезпечення формування та функціонування системи безоплатної правової допомоги</t>
  </si>
  <si>
    <t>3603030</t>
  </si>
  <si>
    <t>Оплата послуг та відшкодування витрат адвокатів з надання безоплатної вторинної правової допомоги</t>
  </si>
  <si>
    <t>Розробка та впровадження комплексної інформаційної системи</t>
  </si>
  <si>
    <t>Державна підтримка реалізації інноваційних та інвестиційних проектів у реальному секторі економіки через механізм здешевлення кредитів</t>
  </si>
  <si>
    <t>6301160</t>
  </si>
  <si>
    <t>Реалізація національного проекту "Олімпійська надія і 2022" - створення спортивно-туристичної інфраструктури"</t>
  </si>
  <si>
    <t>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t>
  </si>
  <si>
    <t>6381200</t>
  </si>
  <si>
    <t>Підготовка та створення спеціальних технологій для виготовлення багатофункціонального ракетного комплексу за темою "Сапсан"</t>
  </si>
  <si>
    <t>6611030</t>
  </si>
  <si>
    <t>Створення та впровадження комплексної системи електронного документообігу та інформаційно-аналітичних реєстрів Фонду державного майна України</t>
  </si>
  <si>
    <t>6651290</t>
  </si>
  <si>
    <t>Заходи з підготовки та проведення в Україні фінального турніру чемпіонату європи 2015 року з баскетболу</t>
  </si>
  <si>
    <t>6651300</t>
  </si>
  <si>
    <t>Виконання Державної цільової соціальної програми розвитку в Україні спортивної та туристичної інфраструктури  у 2011-2022 роках</t>
  </si>
  <si>
    <t>Будівництво, реконструкція та ремонт об'єктів соціальної та іншої інфраструктури у Одеській області</t>
  </si>
  <si>
    <t>7901810</t>
  </si>
  <si>
    <t>Будівництво, реконструкція, ремонт та утримання вулиць і доріг комунальної власності у населених пунктах Харківської області</t>
  </si>
  <si>
    <t>80203</t>
  </si>
  <si>
    <t>Перинатальні центри, пологові будинки</t>
  </si>
  <si>
    <t>80209</t>
  </si>
  <si>
    <t>Центри екстреної медичної допомоги та медицини катастроф, станції екстреної (швидкої) медичної допомоги</t>
  </si>
  <si>
    <t>81003</t>
  </si>
  <si>
    <t>Служби технічного нагляду за будівництвом та капітальним ремонтом, централізовані бухгалтерії, групи централізованого господарського обслуговування</t>
  </si>
  <si>
    <t>Внески органів влади Автономної Республіки Крим та органів місцевого самоврядування у статутні капітали суб'єктів підприємницької діяльності</t>
  </si>
  <si>
    <t>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космічної діяльності, літакобудування, суднобудування та кінематографії</t>
  </si>
  <si>
    <t>Субвенція з державного бюджету місцевим бюджетам на фінансування заходів з реформування системи надання адміністративних послуг</t>
  </si>
  <si>
    <t>250337</t>
  </si>
  <si>
    <t>Субвенція з державного бюджету місцевим бюджетам на проведення заходів з відзначення 200-річчя від дня народження Тараса Шевченка, 120-річчя від дня народження Олександра Довженка, заходів з вшанування пам'яті у зв'язку з 70-ми роковинами Корюківської трагедії</t>
  </si>
  <si>
    <t>250349</t>
  </si>
  <si>
    <t>250360</t>
  </si>
  <si>
    <t>250500</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</si>
  <si>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</si>
  <si>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Відділ освіти Самарської районної у місті Дніпропетровську ради</t>
  </si>
  <si>
    <t>Самарський район</t>
  </si>
  <si>
    <t>02124769</t>
  </si>
  <si>
    <t>Л.І.Шкленська</t>
  </si>
  <si>
    <t>Т.Г.Залюбченко</t>
  </si>
  <si>
    <t>Код та назва типової відомчої класифікації видатків та кредитування місцевих бюджетів</t>
  </si>
  <si>
    <t>"12" січня 2015 р.</t>
  </si>
  <si>
    <t>Код та назва програмної класифікації видатків та кредитування місцевих бюджетів (код та назва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</si>
  <si>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r>
      <t xml:space="preserve">Періодичність: квартальна, </t>
    </r>
    <r>
      <rPr>
        <u/>
        <sz val="8"/>
        <color indexed="8"/>
        <rFont val="Times New Roman"/>
        <family val="1"/>
        <charset val="204"/>
      </rPr>
      <t>річна</t>
    </r>
  </si>
  <si>
    <t>Погоджено:                                                                                                                Начальник фінансового управління                                                       Л.М.Крамаренко 12.01.2015</t>
  </si>
  <si>
    <t>Додаток 4
до Порядку складання фінансової, бюджетної та іншої звітності розпорядниками та одержувачами бюджетних коштів</t>
  </si>
  <si>
    <t>Зведений  без ЦДЮТ</t>
  </si>
  <si>
    <t>про надходження та використання коштів загального фонду (форма      №2д,</t>
  </si>
  <si>
    <t/>
  </si>
  <si>
    <t xml:space="preserve">за 2014 рік </t>
  </si>
</sst>
</file>

<file path=xl/styles.xml><?xml version="1.0" encoding="utf-8"?>
<styleSheet xmlns="http://schemas.openxmlformats.org/spreadsheetml/2006/main">
  <numFmts count="1">
    <numFmt numFmtId="164" formatCode="#,##0.00;\-#,##0.00;#,&quot;-&quot;"/>
  </numFmts>
  <fonts count="88">
    <font>
      <sz val="11"/>
      <color theme="1"/>
      <name val="Calibri"/>
      <family val="2"/>
      <charset val="204"/>
      <scheme val="minor"/>
    </font>
    <font>
      <sz val="7"/>
      <color indexed="8"/>
      <name val="Times New Roman"/>
      <family val="1"/>
      <charset val="204"/>
    </font>
    <font>
      <sz val="8"/>
      <color indexed="8"/>
      <name val="Times New Roman"/>
      <family val="1"/>
      <charset val="204"/>
    </font>
    <font>
      <b/>
      <sz val="8"/>
      <color indexed="8"/>
      <name val="Times New Roman"/>
      <family val="1"/>
      <charset val="204"/>
    </font>
    <font>
      <u/>
      <sz val="8"/>
      <color indexed="8"/>
      <name val="Times New Roman"/>
      <family val="1"/>
      <charset val="204"/>
    </font>
    <font>
      <b/>
      <u/>
      <sz val="8"/>
      <color indexed="8"/>
      <name val="Times New Roman"/>
      <family val="1"/>
      <charset val="204"/>
    </font>
    <font>
      <i/>
      <sz val="8"/>
      <color indexed="8"/>
      <name val="Times New Roman"/>
      <family val="1"/>
      <charset val="204"/>
    </font>
    <font>
      <sz val="10"/>
      <color indexed="8"/>
      <name val="Times New Roman"/>
      <family val="1"/>
      <charset val="204"/>
    </font>
    <font>
      <sz val="9"/>
      <color indexed="8"/>
      <name val="Times New Roman"/>
      <family val="1"/>
      <charset val="204"/>
    </font>
    <font>
      <b/>
      <sz val="10"/>
      <color indexed="8"/>
      <name val="Times New Roman"/>
      <family val="1"/>
      <charset val="204"/>
    </font>
    <font>
      <b/>
      <sz val="11"/>
      <color indexed="8"/>
      <name val="Times New Roman"/>
      <family val="1"/>
      <charset val="204"/>
    </font>
    <font>
      <sz val="11"/>
      <color indexed="8"/>
      <name val="Times New Roman"/>
      <family val="1"/>
      <charset val="204"/>
    </font>
    <font>
      <sz val="11"/>
      <color indexed="8"/>
      <name val="Times New Roman"/>
      <family val="1"/>
      <charset val="204"/>
    </font>
    <font>
      <sz val="8"/>
      <color indexed="8"/>
      <name val="Times New Roman"/>
      <family val="1"/>
      <charset val="204"/>
    </font>
    <font>
      <sz val="9"/>
      <color indexed="8"/>
      <name val="Times New Roman"/>
      <family val="1"/>
      <charset val="204"/>
    </font>
    <font>
      <b/>
      <sz val="8"/>
      <color indexed="8"/>
      <name val="Times New Roman"/>
      <family val="1"/>
      <charset val="204"/>
    </font>
    <font>
      <b/>
      <sz val="8"/>
      <color indexed="8"/>
      <name val="Times New Roman"/>
      <family val="1"/>
      <charset val="204"/>
    </font>
    <font>
      <sz val="8"/>
      <color indexed="8"/>
      <name val="Times New Roman"/>
      <family val="1"/>
      <charset val="204"/>
    </font>
    <font>
      <i/>
      <sz val="8"/>
      <color indexed="8"/>
      <name val="Times New Roman"/>
      <family val="1"/>
      <charset val="204"/>
    </font>
    <font>
      <i/>
      <sz val="8"/>
      <color indexed="8"/>
      <name val="Times New Roman"/>
      <family val="1"/>
      <charset val="204"/>
    </font>
    <font>
      <sz val="7"/>
      <color indexed="8"/>
      <name val="Times New Roman"/>
      <family val="1"/>
      <charset val="204"/>
    </font>
    <font>
      <b/>
      <sz val="10"/>
      <color indexed="8"/>
      <name val="Times New Roman"/>
      <family val="1"/>
      <charset val="204"/>
    </font>
    <font>
      <b/>
      <sz val="7"/>
      <color indexed="8"/>
      <name val="Times New Roman"/>
      <family val="1"/>
      <charset val="204"/>
    </font>
    <font>
      <sz val="8"/>
      <color indexed="8"/>
      <name val="Calibri"/>
      <family val="2"/>
      <charset val="204"/>
    </font>
    <font>
      <i/>
      <sz val="7"/>
      <color indexed="8"/>
      <name val="Times New Roman"/>
      <family val="1"/>
      <charset val="204"/>
    </font>
    <font>
      <b/>
      <sz val="11"/>
      <color indexed="8"/>
      <name val="Times New Roman"/>
      <family val="1"/>
      <charset val="204"/>
    </font>
    <font>
      <b/>
      <sz val="9"/>
      <color indexed="8"/>
      <name val="Times New Roman"/>
      <family val="1"/>
      <charset val="204"/>
    </font>
    <font>
      <sz val="7"/>
      <color indexed="8"/>
      <name val="Times New Roman"/>
      <family val="1"/>
      <charset val="204"/>
    </font>
    <font>
      <b/>
      <sz val="7"/>
      <color indexed="8"/>
      <name val="Times New Roman"/>
      <family val="1"/>
      <charset val="204"/>
    </font>
    <font>
      <sz val="10"/>
      <color indexed="8"/>
      <name val="Times New Roman"/>
      <family val="1"/>
      <charset val="204"/>
    </font>
    <font>
      <sz val="12"/>
      <color indexed="8"/>
      <name val="Times New Roman"/>
      <family val="1"/>
      <charset val="204"/>
    </font>
    <font>
      <sz val="6"/>
      <color indexed="8"/>
      <name val="Times New Roman"/>
      <family val="1"/>
      <charset val="204"/>
    </font>
    <font>
      <sz val="8"/>
      <color indexed="8"/>
      <name val="Times New Roman"/>
      <family val="1"/>
      <charset val="204"/>
    </font>
    <font>
      <b/>
      <sz val="8"/>
      <color indexed="8"/>
      <name val="Times New Roman"/>
      <family val="1"/>
      <charset val="204"/>
    </font>
    <font>
      <b/>
      <sz val="11"/>
      <color indexed="8"/>
      <name val="Calibri"/>
      <family val="2"/>
      <charset val="204"/>
    </font>
    <font>
      <i/>
      <sz val="9"/>
      <color indexed="8"/>
      <name val="Times New Roman"/>
      <family val="1"/>
      <charset val="204"/>
    </font>
    <font>
      <sz val="8"/>
      <color indexed="8"/>
      <name val="Times New Roman"/>
      <family val="1"/>
      <charset val="204"/>
    </font>
    <font>
      <sz val="8"/>
      <color indexed="8"/>
      <name val="Times New Roman"/>
      <family val="1"/>
      <charset val="204"/>
    </font>
    <font>
      <b/>
      <sz val="9"/>
      <color indexed="8"/>
      <name val="Times New Roman"/>
      <family val="1"/>
      <charset val="204"/>
    </font>
    <font>
      <b/>
      <sz val="8"/>
      <color indexed="8"/>
      <name val="Times New Roman"/>
      <family val="1"/>
      <charset val="204"/>
    </font>
    <font>
      <i/>
      <sz val="8"/>
      <color indexed="8"/>
      <name val="Times New Roman"/>
      <family val="1"/>
      <charset val="204"/>
    </font>
    <font>
      <b/>
      <sz val="9"/>
      <color indexed="8"/>
      <name val="Times New Roman"/>
      <family val="1"/>
      <charset val="204"/>
    </font>
    <font>
      <i/>
      <sz val="8"/>
      <color indexed="8"/>
      <name val="Times New Roman"/>
      <family val="1"/>
      <charset val="204"/>
    </font>
    <font>
      <b/>
      <sz val="8"/>
      <color indexed="8"/>
      <name val="Times New Roman"/>
      <family val="1"/>
      <charset val="204"/>
    </font>
    <font>
      <sz val="10"/>
      <color indexed="8"/>
      <name val="Times New Roman"/>
      <family val="1"/>
      <charset val="204"/>
    </font>
    <font>
      <sz val="7"/>
      <color indexed="8"/>
      <name val="Times New Roman"/>
      <family val="1"/>
      <charset val="204"/>
    </font>
    <font>
      <i/>
      <sz val="13"/>
      <color indexed="57"/>
      <name val="Times New Roman"/>
      <family val="1"/>
      <charset val="204"/>
    </font>
    <font>
      <sz val="13"/>
      <color indexed="8"/>
      <name val="Times New Roman"/>
      <family val="1"/>
      <charset val="204"/>
    </font>
    <font>
      <b/>
      <sz val="11"/>
      <color indexed="8"/>
      <name val="Calibri"/>
      <family val="2"/>
      <charset val="204"/>
    </font>
    <font>
      <sz val="11"/>
      <color indexed="10"/>
      <name val="Calibri"/>
      <family val="2"/>
      <charset val="204"/>
    </font>
    <font>
      <b/>
      <sz val="8"/>
      <color indexed="8"/>
      <name val="Times New Roman"/>
      <family val="1"/>
      <charset val="204"/>
    </font>
    <font>
      <sz val="8"/>
      <color indexed="8"/>
      <name val="Times New Roman"/>
      <family val="1"/>
      <charset val="204"/>
    </font>
    <font>
      <sz val="12"/>
      <color indexed="8"/>
      <name val="Times New Roman"/>
      <family val="1"/>
      <charset val="204"/>
    </font>
    <font>
      <sz val="13"/>
      <color indexed="8"/>
      <name val="Times New Roman"/>
      <family val="1"/>
      <charset val="204"/>
    </font>
    <font>
      <b/>
      <u/>
      <sz val="13"/>
      <color indexed="8"/>
      <name val="Times New Roman"/>
      <family val="1"/>
      <charset val="204"/>
    </font>
    <font>
      <i/>
      <sz val="13"/>
      <color indexed="8"/>
      <name val="Times New Roman"/>
      <family val="1"/>
      <charset val="204"/>
    </font>
    <font>
      <sz val="11"/>
      <color indexed="8"/>
      <name val="Times New Roman"/>
      <family val="1"/>
      <charset val="204"/>
    </font>
    <font>
      <b/>
      <i/>
      <sz val="8"/>
      <color indexed="8"/>
      <name val="Times New Roman"/>
      <family val="1"/>
      <charset val="204"/>
    </font>
    <font>
      <b/>
      <i/>
      <sz val="12"/>
      <color indexed="8"/>
      <name val="Times New Roman"/>
      <family val="1"/>
      <charset val="204"/>
    </font>
    <font>
      <b/>
      <i/>
      <sz val="7"/>
      <color indexed="8"/>
      <name val="Times New Roman"/>
      <family val="1"/>
      <charset val="204"/>
    </font>
    <font>
      <b/>
      <i/>
      <sz val="9"/>
      <color indexed="8"/>
      <name val="Times New Roman"/>
      <family val="1"/>
      <charset val="204"/>
    </font>
    <font>
      <b/>
      <sz val="8"/>
      <color indexed="10"/>
      <name val="Times New Roman"/>
      <family val="1"/>
      <charset val="204"/>
    </font>
    <font>
      <b/>
      <sz val="10"/>
      <name val="Times New Roman"/>
      <family val="1"/>
      <charset val="204"/>
    </font>
    <font>
      <sz val="10"/>
      <name val="Times New Roman"/>
      <family val="1"/>
      <charset val="204"/>
    </font>
    <font>
      <sz val="10"/>
      <name val="Arial Cyr"/>
      <charset val="204"/>
    </font>
    <font>
      <sz val="10"/>
      <name val="Helv"/>
      <charset val="204"/>
    </font>
    <font>
      <i/>
      <sz val="8"/>
      <name val="Times New Roman"/>
      <family val="1"/>
      <charset val="204"/>
    </font>
    <font>
      <b/>
      <sz val="8"/>
      <name val="Times New Roman"/>
      <family val="1"/>
      <charset val="204"/>
    </font>
    <font>
      <b/>
      <sz val="8"/>
      <color indexed="8"/>
      <name val="Calibri"/>
      <family val="2"/>
      <charset val="204"/>
    </font>
    <font>
      <i/>
      <sz val="8"/>
      <color indexed="8"/>
      <name val="Calibri"/>
      <family val="2"/>
      <charset val="204"/>
    </font>
    <font>
      <vertAlign val="superscript"/>
      <sz val="8"/>
      <color indexed="8"/>
      <name val="Times New Roman"/>
      <family val="1"/>
      <charset val="204"/>
    </font>
    <font>
      <sz val="11"/>
      <color theme="1"/>
      <name val="Calibri"/>
      <family val="2"/>
      <charset val="204"/>
      <scheme val="minor"/>
    </font>
    <font>
      <b/>
      <sz val="11"/>
      <color theme="1"/>
      <name val="Calibri"/>
      <family val="2"/>
      <charset val="204"/>
      <scheme val="minor"/>
    </font>
    <font>
      <b/>
      <sz val="11"/>
      <color rgb="FF000000"/>
      <name val="Times New Roman"/>
      <family val="1"/>
      <charset val="204"/>
    </font>
    <font>
      <b/>
      <sz val="11"/>
      <color theme="1"/>
      <name val="Times New Roman"/>
      <family val="1"/>
      <charset val="204"/>
    </font>
    <font>
      <b/>
      <sz val="8"/>
      <color rgb="FF000000"/>
      <name val="Times New Roman"/>
      <family val="1"/>
      <charset val="204"/>
    </font>
    <font>
      <i/>
      <sz val="8"/>
      <color theme="1"/>
      <name val="Times New Roman"/>
      <family val="1"/>
      <charset val="204"/>
    </font>
    <font>
      <b/>
      <sz val="8"/>
      <color theme="1"/>
      <name val="Times New Roman"/>
      <family val="1"/>
      <charset val="204"/>
    </font>
    <font>
      <i/>
      <sz val="8"/>
      <color rgb="FF000000"/>
      <name val="Times New Roman"/>
      <family val="1"/>
      <charset val="204"/>
    </font>
    <font>
      <sz val="8"/>
      <color rgb="FF000000"/>
      <name val="Times New Roman"/>
      <family val="1"/>
      <charset val="204"/>
    </font>
    <font>
      <sz val="8"/>
      <color theme="1"/>
      <name val="Times New Roman"/>
      <family val="1"/>
      <charset val="204"/>
    </font>
    <font>
      <b/>
      <sz val="9"/>
      <color theme="1"/>
      <name val="Times New Roman"/>
      <family val="1"/>
      <charset val="204"/>
    </font>
    <font>
      <i/>
      <sz val="10"/>
      <color theme="1"/>
      <name val="Times New Roman"/>
      <family val="1"/>
      <charset val="204"/>
    </font>
    <font>
      <sz val="9"/>
      <color theme="1"/>
      <name val="Times New Roman"/>
      <family val="1"/>
      <charset val="204"/>
    </font>
    <font>
      <b/>
      <sz val="9"/>
      <color rgb="FF000000"/>
      <name val="Times New Roman"/>
      <family val="1"/>
      <charset val="204"/>
    </font>
    <font>
      <b/>
      <sz val="10"/>
      <color theme="1"/>
      <name val="Times New Roman"/>
      <family val="1"/>
      <charset val="204"/>
    </font>
    <font>
      <b/>
      <sz val="10"/>
      <color rgb="FF000000"/>
      <name val="Times New Roman"/>
      <family val="1"/>
      <charset val="204"/>
    </font>
    <font>
      <sz val="12"/>
      <color theme="1"/>
      <name val="Times New Roman"/>
      <family val="1"/>
      <charset val="204"/>
    </font>
  </fonts>
  <fills count="6">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6"/>
        <bgColor indexed="64"/>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71" fillId="0" borderId="0"/>
    <xf numFmtId="0" fontId="64" fillId="0" borderId="0"/>
    <xf numFmtId="0" fontId="65" fillId="0" borderId="0"/>
  </cellStyleXfs>
  <cellXfs count="546">
    <xf numFmtId="0" fontId="0" fillId="0" borderId="0" xfId="0"/>
    <xf numFmtId="0" fontId="12" fillId="0" borderId="0" xfId="0" applyFont="1"/>
    <xf numFmtId="0" fontId="13" fillId="0" borderId="0" xfId="0" applyFont="1"/>
    <xf numFmtId="0" fontId="14" fillId="0" borderId="1" xfId="0" applyFont="1" applyBorder="1" applyAlignment="1">
      <alignment horizontal="center" vertical="center" wrapText="1"/>
    </xf>
    <xf numFmtId="0" fontId="15" fillId="0" borderId="0" xfId="0" applyFont="1" applyAlignment="1">
      <alignment vertical="top" wrapText="1"/>
    </xf>
    <xf numFmtId="0" fontId="15" fillId="0" borderId="0" xfId="0" applyFont="1" applyAlignment="1">
      <alignment horizontal="left" vertical="top" wrapText="1"/>
    </xf>
    <xf numFmtId="0" fontId="16" fillId="0" borderId="0" xfId="0" applyFont="1" applyAlignment="1">
      <alignment vertical="top" wrapText="1"/>
    </xf>
    <xf numFmtId="0" fontId="13" fillId="0" borderId="0" xfId="0" applyFont="1" applyAlignment="1">
      <alignment horizontal="justify" vertical="top" wrapText="1"/>
    </xf>
    <xf numFmtId="0" fontId="13" fillId="0" borderId="0" xfId="0" applyFont="1" applyAlignment="1">
      <alignment wrapText="1"/>
    </xf>
    <xf numFmtId="0" fontId="17" fillId="0" borderId="1" xfId="0" applyFont="1" applyBorder="1" applyAlignment="1">
      <alignment horizontal="center" vertical="center" wrapText="1"/>
    </xf>
    <xf numFmtId="0" fontId="15" fillId="0" borderId="1" xfId="0" applyFont="1" applyBorder="1" applyAlignment="1">
      <alignment horizontal="center" vertical="top" wrapText="1"/>
    </xf>
    <xf numFmtId="0" fontId="15" fillId="0" borderId="1" xfId="0" applyFont="1" applyBorder="1" applyAlignment="1">
      <alignment horizontal="center" vertical="center" wrapText="1"/>
    </xf>
    <xf numFmtId="0" fontId="13" fillId="0" borderId="0" xfId="0" applyFont="1" applyBorder="1" applyAlignment="1">
      <alignment wrapText="1"/>
    </xf>
    <xf numFmtId="0" fontId="15" fillId="0" borderId="1" xfId="0" applyFont="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horizontal="center" vertical="center" wrapText="1"/>
    </xf>
    <xf numFmtId="0" fontId="17" fillId="0" borderId="1" xfId="0" applyFont="1" applyBorder="1" applyAlignment="1">
      <alignment vertical="top" wrapText="1"/>
    </xf>
    <xf numFmtId="0" fontId="19" fillId="0" borderId="1" xfId="0" applyFont="1" applyBorder="1" applyAlignment="1">
      <alignment horizontal="justify" vertical="top" wrapText="1"/>
    </xf>
    <xf numFmtId="0" fontId="18" fillId="0" borderId="1" xfId="0" applyFont="1" applyBorder="1" applyAlignment="1">
      <alignment horizontal="justify" vertical="top" wrapText="1"/>
    </xf>
    <xf numFmtId="0" fontId="13" fillId="0" borderId="1" xfId="0" applyFont="1" applyBorder="1" applyAlignment="1">
      <alignment vertical="top" wrapText="1"/>
    </xf>
    <xf numFmtId="0" fontId="17" fillId="0" borderId="1" xfId="0" applyFont="1" applyBorder="1" applyAlignment="1">
      <alignment horizontal="center" vertical="top" wrapText="1"/>
    </xf>
    <xf numFmtId="0" fontId="18" fillId="0" borderId="1" xfId="0" applyFont="1" applyBorder="1" applyAlignment="1">
      <alignment horizontal="center" vertical="top" wrapText="1"/>
    </xf>
    <xf numFmtId="0" fontId="15" fillId="0" borderId="1" xfId="0" applyFont="1" applyBorder="1" applyAlignment="1">
      <alignment horizontal="center" wrapText="1"/>
    </xf>
    <xf numFmtId="0" fontId="16" fillId="0" borderId="1" xfId="0" applyFont="1" applyBorder="1" applyAlignment="1">
      <alignment vertical="top" wrapText="1"/>
    </xf>
    <xf numFmtId="0" fontId="18" fillId="0" borderId="1" xfId="0" applyFont="1" applyBorder="1" applyAlignment="1">
      <alignment horizontal="left" vertical="center" wrapText="1"/>
    </xf>
    <xf numFmtId="0" fontId="16" fillId="0" borderId="1" xfId="0" applyFont="1" applyBorder="1" applyAlignment="1">
      <alignment horizontal="center" vertical="top" wrapText="1"/>
    </xf>
    <xf numFmtId="0" fontId="21" fillId="0" borderId="0" xfId="0" applyFont="1"/>
    <xf numFmtId="0" fontId="22" fillId="0" borderId="2" xfId="0" applyFont="1" applyBorder="1" applyAlignment="1">
      <alignment horizontal="center" vertical="top"/>
    </xf>
    <xf numFmtId="0" fontId="17" fillId="0" borderId="1" xfId="0" applyFont="1" applyBorder="1" applyAlignment="1">
      <alignment horizontal="left" vertical="top" wrapText="1"/>
    </xf>
    <xf numFmtId="0" fontId="23" fillId="0" borderId="0" xfId="0" applyFont="1"/>
    <xf numFmtId="0" fontId="13" fillId="0" borderId="1" xfId="0" applyFont="1" applyBorder="1"/>
    <xf numFmtId="0" fontId="24" fillId="0" borderId="1" xfId="0" applyFont="1" applyBorder="1" applyAlignment="1">
      <alignment horizontal="justify" vertical="top" wrapText="1"/>
    </xf>
    <xf numFmtId="0" fontId="25" fillId="0" borderId="0" xfId="0" applyFont="1" applyAlignment="1"/>
    <xf numFmtId="0" fontId="20" fillId="0" borderId="0" xfId="0" applyFont="1" applyAlignment="1">
      <alignment vertical="top" wrapText="1"/>
    </xf>
    <xf numFmtId="0" fontId="15" fillId="0" borderId="0" xfId="0" applyFont="1" applyBorder="1" applyAlignment="1">
      <alignment vertical="top" wrapText="1"/>
    </xf>
    <xf numFmtId="0" fontId="26" fillId="0" borderId="0" xfId="0" applyFont="1" applyBorder="1" applyAlignment="1">
      <alignment vertical="top" wrapText="1"/>
    </xf>
    <xf numFmtId="0" fontId="16" fillId="0" borderId="0" xfId="0" applyFont="1" applyBorder="1" applyAlignment="1">
      <alignment vertical="top" wrapText="1"/>
    </xf>
    <xf numFmtId="0" fontId="15" fillId="0" borderId="3" xfId="0" applyFont="1" applyBorder="1" applyAlignment="1">
      <alignment horizontal="center" vertical="top" wrapText="1"/>
    </xf>
    <xf numFmtId="0" fontId="13" fillId="0" borderId="1" xfId="0" applyFont="1" applyBorder="1" applyAlignment="1">
      <alignment horizontal="justify" vertical="top" wrapText="1"/>
    </xf>
    <xf numFmtId="2" fontId="17" fillId="0" borderId="1" xfId="0" applyNumberFormat="1" applyFont="1" applyBorder="1" applyAlignment="1">
      <alignment horizontal="center" vertical="center" wrapText="1"/>
    </xf>
    <xf numFmtId="0" fontId="12" fillId="0" borderId="0" xfId="0" applyFont="1" applyAlignment="1">
      <alignment horizontal="right"/>
    </xf>
    <xf numFmtId="2" fontId="17" fillId="0" borderId="1" xfId="0" applyNumberFormat="1" applyFont="1" applyBorder="1" applyAlignment="1">
      <alignment horizontal="center" vertical="top" wrapText="1"/>
    </xf>
    <xf numFmtId="2" fontId="13" fillId="0" borderId="1" xfId="0" applyNumberFormat="1" applyFont="1" applyBorder="1" applyAlignment="1" applyProtection="1">
      <alignment horizontal="right"/>
      <protection locked="0"/>
    </xf>
    <xf numFmtId="2" fontId="17" fillId="0" borderId="1" xfId="0" applyNumberFormat="1" applyFont="1" applyBorder="1" applyAlignment="1" applyProtection="1">
      <alignment horizontal="right" vertical="center" wrapText="1"/>
      <protection locked="0"/>
    </xf>
    <xf numFmtId="2" fontId="13" fillId="0" borderId="1" xfId="0" applyNumberFormat="1" applyFont="1" applyBorder="1" applyAlignment="1" applyProtection="1">
      <alignment horizontal="right" vertical="center"/>
      <protection locked="0"/>
    </xf>
    <xf numFmtId="0" fontId="25" fillId="0" borderId="0" xfId="0" applyFont="1" applyAlignment="1">
      <alignment wrapText="1"/>
    </xf>
    <xf numFmtId="0" fontId="13" fillId="0" borderId="1" xfId="0" applyFont="1" applyBorder="1" applyAlignment="1">
      <alignment horizontal="right" vertical="center"/>
    </xf>
    <xf numFmtId="0" fontId="13" fillId="0" borderId="1" xfId="0" applyFont="1" applyBorder="1" applyAlignment="1">
      <alignment horizontal="center" vertical="center"/>
    </xf>
    <xf numFmtId="2" fontId="13" fillId="0" borderId="4" xfId="0" applyNumberFormat="1" applyFont="1" applyBorder="1" applyAlignment="1">
      <alignment horizontal="right"/>
    </xf>
    <xf numFmtId="0" fontId="0" fillId="2" borderId="0" xfId="0" applyFill="1"/>
    <xf numFmtId="0" fontId="13" fillId="0" borderId="0" xfId="0" applyFont="1" applyBorder="1" applyAlignment="1">
      <alignment horizontal="right" vertical="center"/>
    </xf>
    <xf numFmtId="0" fontId="15" fillId="0" borderId="0" xfId="0" applyFont="1" applyBorder="1" applyAlignment="1">
      <alignment vertical="center" wrapText="1"/>
    </xf>
    <xf numFmtId="0" fontId="15" fillId="0" borderId="0" xfId="0" applyFont="1" applyBorder="1" applyAlignment="1">
      <alignment horizontal="center" vertical="center" wrapText="1"/>
    </xf>
    <xf numFmtId="0" fontId="16" fillId="0" borderId="0" xfId="0" applyFont="1" applyBorder="1" applyAlignment="1">
      <alignment vertical="center"/>
    </xf>
    <xf numFmtId="0" fontId="13" fillId="2" borderId="0" xfId="0" applyFont="1" applyFill="1" applyBorder="1" applyAlignment="1">
      <alignment horizontal="right" vertical="center"/>
    </xf>
    <xf numFmtId="0" fontId="12" fillId="0" borderId="0" xfId="0" applyFont="1" applyProtection="1">
      <protection locked="0"/>
    </xf>
    <xf numFmtId="0" fontId="13" fillId="0" borderId="0" xfId="0" applyFont="1" applyProtection="1">
      <protection locked="0"/>
    </xf>
    <xf numFmtId="0" fontId="15" fillId="0" borderId="0" xfId="0" applyFont="1" applyAlignment="1" applyProtection="1">
      <alignment horizontal="left" vertical="top" wrapText="1"/>
      <protection locked="0"/>
    </xf>
    <xf numFmtId="0" fontId="13" fillId="0" borderId="0" xfId="0" applyFont="1" applyAlignment="1" applyProtection="1">
      <alignment horizontal="justify" vertical="top" wrapText="1"/>
      <protection locked="0"/>
    </xf>
    <xf numFmtId="0" fontId="13" fillId="2" borderId="0" xfId="0" applyFont="1" applyFill="1" applyProtection="1">
      <protection locked="0"/>
    </xf>
    <xf numFmtId="0" fontId="17" fillId="0" borderId="1" xfId="0" applyFont="1" applyBorder="1" applyAlignment="1" applyProtection="1">
      <alignment vertical="top" wrapText="1"/>
      <protection locked="0"/>
    </xf>
    <xf numFmtId="0" fontId="18" fillId="0" borderId="1" xfId="0" applyFont="1" applyBorder="1" applyAlignment="1" applyProtection="1">
      <alignment horizontal="justify" vertical="top" wrapText="1"/>
      <protection locked="0"/>
    </xf>
    <xf numFmtId="0" fontId="0" fillId="0" borderId="0" xfId="0" applyProtection="1">
      <protection locked="0"/>
    </xf>
    <xf numFmtId="0" fontId="21" fillId="0" borderId="0" xfId="0" applyFont="1" applyProtection="1">
      <protection locked="0"/>
    </xf>
    <xf numFmtId="0" fontId="20" fillId="0" borderId="1" xfId="0" applyFont="1" applyBorder="1" applyAlignment="1" applyProtection="1">
      <alignment horizontal="justify" vertical="top" wrapText="1"/>
      <protection locked="0"/>
    </xf>
    <xf numFmtId="0" fontId="15" fillId="0" borderId="0" xfId="0" applyFont="1" applyAlignment="1">
      <alignment horizontal="left" wrapText="1"/>
    </xf>
    <xf numFmtId="0" fontId="15" fillId="0" borderId="0" xfId="0" applyFont="1" applyAlignment="1">
      <alignment wrapText="1"/>
    </xf>
    <xf numFmtId="0" fontId="15" fillId="0" borderId="0" xfId="0" applyFont="1" applyAlignment="1" applyProtection="1">
      <alignment wrapText="1"/>
      <protection locked="0"/>
    </xf>
    <xf numFmtId="0" fontId="14" fillId="0" borderId="1" xfId="0" applyFont="1" applyBorder="1" applyAlignment="1">
      <alignment horizontal="center" wrapText="1"/>
    </xf>
    <xf numFmtId="0" fontId="13" fillId="0" borderId="0" xfId="0" applyFont="1" applyAlignment="1"/>
    <xf numFmtId="0" fontId="13" fillId="0" borderId="0" xfId="0" applyFont="1" applyAlignment="1" applyProtection="1">
      <protection locked="0"/>
    </xf>
    <xf numFmtId="0" fontId="12" fillId="0" borderId="0" xfId="0" applyFont="1" applyAlignment="1">
      <alignment horizontal="left"/>
    </xf>
    <xf numFmtId="0" fontId="12" fillId="0" borderId="0" xfId="0" applyFont="1" applyBorder="1"/>
    <xf numFmtId="0" fontId="29" fillId="0" borderId="0" xfId="0" applyFont="1"/>
    <xf numFmtId="0" fontId="0" fillId="0" borderId="0" xfId="0" applyFont="1"/>
    <xf numFmtId="1" fontId="0" fillId="0" borderId="0" xfId="0" applyNumberFormat="1"/>
    <xf numFmtId="0" fontId="15" fillId="0" borderId="1" xfId="0" applyFont="1" applyBorder="1" applyAlignment="1" applyProtection="1">
      <alignment horizontal="center" vertical="top" wrapText="1"/>
    </xf>
    <xf numFmtId="0" fontId="17" fillId="0" borderId="1" xfId="0" applyFont="1" applyBorder="1" applyAlignment="1" applyProtection="1">
      <alignment vertical="top" wrapText="1"/>
    </xf>
    <xf numFmtId="0" fontId="18" fillId="0" borderId="1" xfId="0" applyFont="1" applyBorder="1" applyAlignment="1" applyProtection="1">
      <alignment horizontal="justify" vertical="top" wrapText="1"/>
    </xf>
    <xf numFmtId="0" fontId="20" fillId="0" borderId="1" xfId="0" applyFont="1" applyBorder="1" applyAlignment="1" applyProtection="1">
      <alignment horizontal="justify" vertical="top" wrapText="1"/>
    </xf>
    <xf numFmtId="49" fontId="16" fillId="4" borderId="6" xfId="0" applyNumberFormat="1" applyFont="1" applyFill="1" applyBorder="1" applyAlignment="1" applyProtection="1">
      <alignment horizontal="center" wrapText="1"/>
      <protection locked="0"/>
    </xf>
    <xf numFmtId="49" fontId="16" fillId="4" borderId="5" xfId="0" applyNumberFormat="1" applyFont="1" applyFill="1" applyBorder="1" applyAlignment="1" applyProtection="1">
      <alignment horizontal="center" wrapText="1"/>
      <protection locked="0"/>
    </xf>
    <xf numFmtId="49" fontId="16" fillId="4" borderId="5" xfId="0" applyNumberFormat="1" applyFont="1" applyFill="1" applyBorder="1" applyAlignment="1" applyProtection="1">
      <alignment horizontal="right" wrapText="1"/>
      <protection locked="0"/>
    </xf>
    <xf numFmtId="49" fontId="22" fillId="4" borderId="5" xfId="0" applyNumberFormat="1" applyFont="1" applyFill="1" applyBorder="1" applyAlignment="1" applyProtection="1">
      <alignment horizontal="center" wrapText="1"/>
      <protection locked="0"/>
    </xf>
    <xf numFmtId="0" fontId="15" fillId="0" borderId="1" xfId="0" applyFont="1" applyBorder="1" applyAlignment="1" applyProtection="1">
      <alignment horizontal="center" vertical="top" wrapText="1"/>
      <protection locked="0"/>
    </xf>
    <xf numFmtId="0" fontId="15" fillId="0" borderId="3" xfId="0" applyFont="1" applyBorder="1" applyAlignment="1" applyProtection="1">
      <alignment horizontal="center" vertical="top" wrapText="1"/>
    </xf>
    <xf numFmtId="2" fontId="2" fillId="0" borderId="1" xfId="0" applyNumberFormat="1" applyFont="1" applyBorder="1" applyAlignment="1" applyProtection="1">
      <alignment horizontal="right" vertical="center" wrapText="1"/>
      <protection locked="0"/>
    </xf>
    <xf numFmtId="49" fontId="3" fillId="4" borderId="5" xfId="0" applyNumberFormat="1" applyFont="1" applyFill="1" applyBorder="1" applyAlignment="1" applyProtection="1">
      <alignment horizontal="center" wrapText="1"/>
      <protection locked="0"/>
    </xf>
    <xf numFmtId="0" fontId="10" fillId="0" borderId="0" xfId="0" applyFont="1" applyAlignment="1"/>
    <xf numFmtId="0" fontId="10" fillId="0" borderId="5" xfId="0" applyFont="1" applyBorder="1" applyAlignment="1"/>
    <xf numFmtId="0" fontId="34" fillId="0" borderId="0" xfId="0" applyFont="1"/>
    <xf numFmtId="0" fontId="10" fillId="0" borderId="0" xfId="0" applyFont="1" applyBorder="1" applyAlignment="1"/>
    <xf numFmtId="0" fontId="21" fillId="0" borderId="5" xfId="0" applyFont="1" applyBorder="1" applyAlignment="1">
      <alignment horizontal="center"/>
    </xf>
    <xf numFmtId="0" fontId="11" fillId="0" borderId="0" xfId="0" applyFont="1"/>
    <xf numFmtId="0" fontId="35" fillId="0" borderId="1" xfId="0" applyFont="1" applyBorder="1" applyAlignment="1">
      <alignment horizontal="justify" vertical="center" wrapText="1"/>
    </xf>
    <xf numFmtId="0" fontId="35" fillId="0" borderId="1" xfId="0" applyFont="1" applyBorder="1" applyAlignment="1">
      <alignment horizontal="center" vertical="center" wrapText="1"/>
    </xf>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37" fillId="0" borderId="1" xfId="0" applyFont="1" applyBorder="1" applyAlignment="1">
      <alignment vertical="center" wrapText="1"/>
    </xf>
    <xf numFmtId="0" fontId="15" fillId="0" borderId="7" xfId="0" applyFont="1" applyBorder="1" applyAlignment="1">
      <alignment wrapText="1"/>
    </xf>
    <xf numFmtId="0" fontId="33" fillId="0" borderId="7" xfId="0" applyFont="1" applyBorder="1" applyAlignment="1">
      <alignment wrapText="1"/>
    </xf>
    <xf numFmtId="0" fontId="33" fillId="0" borderId="7" xfId="0" applyFont="1" applyBorder="1" applyAlignment="1">
      <alignment horizontal="center" wrapText="1"/>
    </xf>
    <xf numFmtId="0" fontId="38"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40" fillId="0" borderId="1" xfId="0" applyFont="1" applyBorder="1" applyAlignment="1">
      <alignment vertical="center" wrapText="1"/>
    </xf>
    <xf numFmtId="0" fontId="40"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38" fillId="0" borderId="1" xfId="0" applyFont="1" applyBorder="1" applyAlignment="1">
      <alignment vertical="center" wrapText="1"/>
    </xf>
    <xf numFmtId="0" fontId="40" fillId="0" borderId="1" xfId="0" applyFont="1" applyBorder="1" applyAlignment="1">
      <alignment horizontal="justify" vertical="center" wrapText="1"/>
    </xf>
    <xf numFmtId="0" fontId="42" fillId="0" borderId="1" xfId="0" applyFont="1" applyBorder="1" applyAlignment="1">
      <alignment vertical="center" wrapText="1"/>
    </xf>
    <xf numFmtId="0" fontId="41" fillId="0" borderId="1" xfId="0" applyFont="1" applyBorder="1" applyAlignment="1">
      <alignment vertical="center" wrapText="1"/>
    </xf>
    <xf numFmtId="0" fontId="43" fillId="0" borderId="1" xfId="0" applyFont="1" applyBorder="1" applyAlignment="1">
      <alignment vertical="center" wrapText="1"/>
    </xf>
    <xf numFmtId="0" fontId="39" fillId="0" borderId="1" xfId="0" applyFont="1" applyBorder="1" applyAlignment="1">
      <alignment vertical="center" wrapText="1"/>
    </xf>
    <xf numFmtId="0" fontId="42" fillId="0" borderId="1" xfId="0" applyFont="1" applyBorder="1" applyAlignment="1">
      <alignment horizontal="justify" vertical="center" wrapText="1"/>
    </xf>
    <xf numFmtId="0" fontId="44" fillId="0" borderId="1" xfId="0" applyFont="1" applyBorder="1" applyAlignment="1">
      <alignment vertical="center" wrapText="1"/>
    </xf>
    <xf numFmtId="2" fontId="2" fillId="0" borderId="1" xfId="0" applyNumberFormat="1" applyFont="1" applyBorder="1" applyAlignment="1" applyProtection="1">
      <alignment horizontal="right" vertical="center" wrapText="1"/>
    </xf>
    <xf numFmtId="2" fontId="2" fillId="0" borderId="1" xfId="0" applyNumberFormat="1" applyFont="1" applyBorder="1" applyAlignment="1" applyProtection="1">
      <alignment horizontal="right"/>
      <protection locked="0"/>
    </xf>
    <xf numFmtId="2" fontId="17" fillId="0" borderId="0" xfId="0" applyNumberFormat="1" applyFont="1" applyBorder="1" applyAlignment="1">
      <alignment horizontal="center" vertical="center" wrapText="1"/>
    </xf>
    <xf numFmtId="0" fontId="45" fillId="0" borderId="1" xfId="0" applyFont="1" applyBorder="1" applyAlignment="1">
      <alignment vertical="center" wrapText="1"/>
    </xf>
    <xf numFmtId="0" fontId="40" fillId="0" borderId="0" xfId="0" applyFont="1" applyBorder="1" applyAlignment="1">
      <alignment vertical="center" wrapText="1"/>
    </xf>
    <xf numFmtId="0" fontId="40" fillId="0" borderId="0" xfId="0" applyFont="1" applyBorder="1" applyAlignment="1">
      <alignment horizontal="center" vertical="center" wrapText="1"/>
    </xf>
    <xf numFmtId="0" fontId="0" fillId="0" borderId="0" xfId="0" applyBorder="1"/>
    <xf numFmtId="2" fontId="2" fillId="0" borderId="1" xfId="0" applyNumberFormat="1" applyFont="1" applyBorder="1" applyAlignment="1" applyProtection="1">
      <alignment horizontal="right" vertical="center"/>
      <protection locked="0"/>
    </xf>
    <xf numFmtId="0" fontId="18" fillId="0" borderId="0" xfId="0" applyFont="1" applyBorder="1" applyAlignment="1">
      <alignment wrapText="1"/>
    </xf>
    <xf numFmtId="0" fontId="18" fillId="0" borderId="0" xfId="0" applyFont="1" applyBorder="1" applyAlignment="1">
      <alignment horizontal="center" wrapText="1"/>
    </xf>
    <xf numFmtId="0" fontId="15" fillId="0" borderId="0" xfId="0" applyFont="1" applyBorder="1" applyAlignment="1">
      <alignment horizontal="center" wrapText="1"/>
    </xf>
    <xf numFmtId="2" fontId="17" fillId="0" borderId="0" xfId="0" applyNumberFormat="1" applyFont="1" applyBorder="1" applyAlignment="1">
      <alignment horizontal="center" vertical="top" wrapText="1"/>
    </xf>
    <xf numFmtId="0" fontId="13" fillId="2" borderId="0" xfId="0" applyFont="1" applyFill="1" applyBorder="1" applyAlignment="1" applyProtection="1">
      <alignment horizontal="right" vertical="center"/>
      <protection locked="0"/>
    </xf>
    <xf numFmtId="2" fontId="13" fillId="2" borderId="1" xfId="0" applyNumberFormat="1" applyFont="1" applyFill="1" applyBorder="1" applyAlignment="1" applyProtection="1">
      <alignment horizontal="right" vertical="center"/>
      <protection locked="0"/>
    </xf>
    <xf numFmtId="49" fontId="2" fillId="0" borderId="1" xfId="0" applyNumberFormat="1" applyFont="1" applyBorder="1" applyAlignment="1">
      <alignment horizontal="right"/>
    </xf>
    <xf numFmtId="0" fontId="3" fillId="0" borderId="1" xfId="0" applyFont="1" applyBorder="1" applyAlignment="1">
      <alignment horizontal="center" vertical="center" wrapText="1"/>
    </xf>
    <xf numFmtId="0" fontId="3" fillId="0" borderId="1" xfId="0" applyFont="1" applyBorder="1"/>
    <xf numFmtId="2" fontId="2" fillId="2" borderId="1" xfId="0" applyNumberFormat="1" applyFont="1" applyFill="1" applyBorder="1" applyAlignment="1" applyProtection="1">
      <alignment horizontal="right" vertical="center"/>
      <protection locked="0"/>
    </xf>
    <xf numFmtId="2" fontId="2" fillId="2" borderId="1" xfId="0" applyNumberFormat="1" applyFont="1" applyFill="1" applyBorder="1" applyAlignment="1" applyProtection="1">
      <alignment horizontal="right" vertical="center"/>
    </xf>
    <xf numFmtId="0" fontId="1" fillId="0" borderId="1" xfId="0" applyFont="1" applyBorder="1" applyAlignment="1">
      <alignment vertical="top" wrapText="1"/>
    </xf>
    <xf numFmtId="0" fontId="2" fillId="0" borderId="1" xfId="0" applyFont="1" applyBorder="1" applyAlignment="1">
      <alignment vertical="top" wrapText="1"/>
    </xf>
    <xf numFmtId="0" fontId="13" fillId="0" borderId="0" xfId="0"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pplyProtection="1">
      <alignment horizontal="right" vertical="center"/>
    </xf>
    <xf numFmtId="0" fontId="0" fillId="0" borderId="0" xfId="0" applyProtection="1"/>
    <xf numFmtId="0" fontId="15" fillId="0" borderId="3" xfId="0" applyFont="1" applyBorder="1" applyAlignment="1" applyProtection="1">
      <alignment horizontal="center" vertical="top" wrapText="1"/>
      <protection locked="0"/>
    </xf>
    <xf numFmtId="0" fontId="17" fillId="0" borderId="7" xfId="0" applyFont="1" applyBorder="1" applyAlignment="1" applyProtection="1">
      <alignment vertical="top" wrapText="1"/>
    </xf>
    <xf numFmtId="0" fontId="17" fillId="0" borderId="7" xfId="0" applyFont="1" applyBorder="1" applyAlignment="1" applyProtection="1">
      <alignment vertical="top" wrapText="1"/>
      <protection locked="0"/>
    </xf>
    <xf numFmtId="0" fontId="15" fillId="0" borderId="3" xfId="0" applyFont="1" applyBorder="1" applyAlignment="1" applyProtection="1">
      <alignment vertical="top" wrapText="1"/>
    </xf>
    <xf numFmtId="0" fontId="15" fillId="0" borderId="3" xfId="0" applyFont="1" applyBorder="1" applyAlignment="1" applyProtection="1">
      <alignment vertical="top" wrapText="1"/>
      <protection locked="0"/>
    </xf>
    <xf numFmtId="49" fontId="2" fillId="0" borderId="1" xfId="0" applyNumberFormat="1" applyFont="1" applyBorder="1" applyAlignment="1" applyProtection="1">
      <alignment horizontal="center" vertical="top" wrapText="1"/>
    </xf>
    <xf numFmtId="49" fontId="2" fillId="0" borderId="1" xfId="0" applyNumberFormat="1" applyFont="1" applyBorder="1" applyAlignment="1" applyProtection="1">
      <alignment horizontal="center" vertical="center" wrapText="1"/>
    </xf>
    <xf numFmtId="0" fontId="2" fillId="0" borderId="0" xfId="0" applyFont="1"/>
    <xf numFmtId="0" fontId="14" fillId="0" borderId="0" xfId="0" applyFont="1" applyBorder="1" applyAlignment="1">
      <alignment horizontal="center" vertical="center" wrapText="1"/>
    </xf>
    <xf numFmtId="0" fontId="2" fillId="0" borderId="0" xfId="0" applyFont="1" applyAlignment="1">
      <alignment horizontal="justify" vertical="top" wrapText="1"/>
    </xf>
    <xf numFmtId="2" fontId="3" fillId="0" borderId="1" xfId="0" applyNumberFormat="1" applyFont="1" applyBorder="1" applyAlignment="1" applyProtection="1">
      <alignment horizontal="right" vertical="center" wrapText="1"/>
    </xf>
    <xf numFmtId="0" fontId="2" fillId="0" borderId="1" xfId="0" applyFont="1" applyBorder="1" applyAlignment="1">
      <alignment horizontal="center" vertical="center" wrapText="1"/>
    </xf>
    <xf numFmtId="0" fontId="6" fillId="0" borderId="1" xfId="0" applyFont="1" applyBorder="1" applyAlignment="1">
      <alignment horizontal="center" vertical="center" wrapText="1"/>
    </xf>
    <xf numFmtId="2" fontId="6" fillId="0" borderId="1" xfId="0" applyNumberFormat="1" applyFont="1" applyBorder="1" applyAlignment="1" applyProtection="1">
      <alignment horizontal="right" vertical="center" wrapText="1"/>
    </xf>
    <xf numFmtId="0" fontId="3" fillId="0" borderId="1" xfId="0" applyFont="1" applyBorder="1" applyAlignment="1">
      <alignment horizontal="center" vertical="top" wrapText="1"/>
    </xf>
    <xf numFmtId="2" fontId="6" fillId="0" borderId="1" xfId="0" applyNumberFormat="1" applyFont="1" applyBorder="1" applyAlignment="1" applyProtection="1">
      <alignment horizontal="right" vertical="center" wrapText="1"/>
      <protection locked="0"/>
    </xf>
    <xf numFmtId="2" fontId="6" fillId="0" borderId="1" xfId="0" applyNumberFormat="1" applyFont="1" applyBorder="1" applyAlignment="1">
      <alignment horizontal="right" vertical="center" wrapText="1"/>
    </xf>
    <xf numFmtId="0" fontId="50" fillId="0" borderId="0" xfId="0" applyFont="1"/>
    <xf numFmtId="0" fontId="3" fillId="0" borderId="0" xfId="0" applyFont="1"/>
    <xf numFmtId="1" fontId="3" fillId="2" borderId="5" xfId="0" applyNumberFormat="1" applyFont="1" applyFill="1" applyBorder="1" applyAlignment="1" applyProtection="1">
      <alignment horizontal="center" wrapText="1"/>
    </xf>
    <xf numFmtId="0" fontId="51" fillId="0" borderId="0" xfId="0" applyFont="1" applyAlignment="1"/>
    <xf numFmtId="2" fontId="3" fillId="2" borderId="1" xfId="0" applyNumberFormat="1" applyFont="1" applyFill="1" applyBorder="1" applyAlignment="1" applyProtection="1">
      <alignment horizontal="right" vertical="center"/>
      <protection locked="0"/>
    </xf>
    <xf numFmtId="2" fontId="3" fillId="2" borderId="1" xfId="0" applyNumberFormat="1" applyFont="1" applyFill="1" applyBorder="1" applyAlignment="1" applyProtection="1">
      <alignment horizontal="right" vertical="center"/>
    </xf>
    <xf numFmtId="2"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6" fillId="0" borderId="1" xfId="0" applyFont="1" applyBorder="1" applyAlignment="1">
      <alignment horizontal="right" vertical="center" wrapText="1"/>
    </xf>
    <xf numFmtId="0" fontId="36" fillId="0" borderId="1" xfId="0" applyFont="1" applyBorder="1" applyAlignment="1">
      <alignment horizontal="right" vertical="center" wrapText="1"/>
    </xf>
    <xf numFmtId="2" fontId="32" fillId="0" borderId="1" xfId="0" applyNumberFormat="1" applyFont="1" applyBorder="1" applyAlignment="1" applyProtection="1">
      <alignment horizontal="right" vertical="center" wrapText="1"/>
    </xf>
    <xf numFmtId="2" fontId="3" fillId="0" borderId="1" xfId="0" applyNumberFormat="1" applyFont="1" applyBorder="1" applyAlignment="1" applyProtection="1">
      <alignment horizontal="right" vertical="center"/>
    </xf>
    <xf numFmtId="2" fontId="6" fillId="2" borderId="1" xfId="0" applyNumberFormat="1" applyFont="1" applyFill="1" applyBorder="1" applyAlignment="1" applyProtection="1">
      <alignment horizontal="right" vertical="center"/>
      <protection locked="0"/>
    </xf>
    <xf numFmtId="2" fontId="6" fillId="2" borderId="1" xfId="0" applyNumberFormat="1" applyFont="1" applyFill="1" applyBorder="1" applyAlignment="1" applyProtection="1">
      <alignment horizontal="right" vertical="center"/>
    </xf>
    <xf numFmtId="2" fontId="6" fillId="0" borderId="1" xfId="0" applyNumberFormat="1" applyFont="1" applyBorder="1" applyAlignment="1" applyProtection="1">
      <alignment horizontal="right" vertical="center"/>
      <protection locked="0"/>
    </xf>
    <xf numFmtId="2" fontId="6" fillId="0" borderId="1" xfId="0" applyNumberFormat="1" applyFont="1" applyBorder="1" applyAlignment="1" applyProtection="1">
      <alignment horizontal="right" vertical="center"/>
    </xf>
    <xf numFmtId="2" fontId="32" fillId="2" borderId="1" xfId="0" applyNumberFormat="1" applyFont="1" applyFill="1" applyBorder="1" applyAlignment="1" applyProtection="1">
      <alignment horizontal="right" vertical="center"/>
    </xf>
    <xf numFmtId="2" fontId="3" fillId="2" borderId="8" xfId="0" applyNumberFormat="1" applyFont="1" applyFill="1" applyBorder="1" applyAlignment="1" applyProtection="1">
      <alignment horizontal="right" vertical="center"/>
    </xf>
    <xf numFmtId="2" fontId="2" fillId="2" borderId="8" xfId="0" applyNumberFormat="1" applyFont="1" applyFill="1" applyBorder="1" applyAlignment="1" applyProtection="1">
      <alignment horizontal="right" vertical="center"/>
      <protection locked="0"/>
    </xf>
    <xf numFmtId="2" fontId="32" fillId="0" borderId="1" xfId="0" applyNumberFormat="1" applyFont="1" applyBorder="1" applyAlignment="1" applyProtection="1">
      <alignment horizontal="right" vertical="center"/>
    </xf>
    <xf numFmtId="2" fontId="2" fillId="2" borderId="8" xfId="0" applyNumberFormat="1" applyFont="1" applyFill="1" applyBorder="1" applyAlignment="1" applyProtection="1">
      <alignment horizontal="right" vertical="center"/>
    </xf>
    <xf numFmtId="0" fontId="15" fillId="0" borderId="7" xfId="0" applyFont="1" applyBorder="1" applyAlignment="1">
      <alignment horizontal="right" vertical="center" wrapText="1"/>
    </xf>
    <xf numFmtId="0" fontId="33" fillId="0" borderId="7" xfId="0" applyFont="1" applyBorder="1" applyAlignment="1">
      <alignment horizontal="right" vertical="center" wrapText="1"/>
    </xf>
    <xf numFmtId="0" fontId="1" fillId="0" borderId="0" xfId="0" applyFont="1" applyAlignment="1"/>
    <xf numFmtId="2" fontId="3" fillId="0" borderId="1" xfId="0" applyNumberFormat="1" applyFont="1" applyBorder="1" applyAlignment="1" applyProtection="1">
      <alignment horizontal="right" vertical="center" wrapText="1"/>
      <protection locked="0"/>
    </xf>
    <xf numFmtId="1" fontId="15" fillId="2" borderId="5" xfId="0" applyNumberFormat="1" applyFont="1" applyFill="1" applyBorder="1" applyAlignment="1" applyProtection="1">
      <alignment horizontal="center" vertical="top" wrapText="1"/>
    </xf>
    <xf numFmtId="1" fontId="3" fillId="2" borderId="6" xfId="0" applyNumberFormat="1" applyFont="1" applyFill="1" applyBorder="1" applyAlignment="1" applyProtection="1">
      <alignment horizontal="center" wrapText="1"/>
    </xf>
    <xf numFmtId="0" fontId="2" fillId="0" borderId="0" xfId="0" applyFont="1" applyAlignment="1">
      <alignment horizontal="center"/>
    </xf>
    <xf numFmtId="0" fontId="6" fillId="0" borderId="1" xfId="0" applyFont="1" applyBorder="1" applyAlignment="1">
      <alignment horizontal="center" wrapText="1"/>
    </xf>
    <xf numFmtId="0" fontId="2" fillId="0" borderId="0" xfId="0" applyFont="1" applyBorder="1" applyAlignment="1">
      <alignment vertical="center" wrapText="1"/>
    </xf>
    <xf numFmtId="0" fontId="6" fillId="0" borderId="1" xfId="0" applyFont="1" applyBorder="1"/>
    <xf numFmtId="0" fontId="2" fillId="0" borderId="1" xfId="0" applyFont="1" applyBorder="1" applyAlignment="1">
      <alignment horizontal="right"/>
    </xf>
    <xf numFmtId="0" fontId="52"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54" fillId="0" borderId="1" xfId="0" applyFont="1" applyBorder="1" applyAlignment="1">
      <alignment horizontal="center" vertical="center" wrapText="1"/>
    </xf>
    <xf numFmtId="0" fontId="53" fillId="0" borderId="1" xfId="0" applyFont="1" applyBorder="1" applyAlignment="1">
      <alignment vertical="center" wrapText="1"/>
    </xf>
    <xf numFmtId="0" fontId="55" fillId="0" borderId="1" xfId="0" applyFont="1" applyBorder="1" applyAlignment="1">
      <alignment vertical="center" wrapText="1"/>
    </xf>
    <xf numFmtId="0" fontId="55" fillId="0" borderId="1" xfId="0" applyFont="1" applyBorder="1" applyAlignment="1">
      <alignment horizontal="justify" vertical="center" wrapText="1"/>
    </xf>
    <xf numFmtId="0" fontId="53" fillId="0" borderId="1" xfId="0" applyFont="1" applyBorder="1" applyAlignment="1">
      <alignment horizontal="justify" vertical="center" wrapText="1"/>
    </xf>
    <xf numFmtId="0" fontId="0" fillId="0" borderId="1" xfId="0" applyBorder="1" applyAlignment="1">
      <alignment vertical="top" wrapText="1"/>
    </xf>
    <xf numFmtId="0" fontId="2" fillId="0" borderId="3" xfId="0" applyFont="1" applyBorder="1" applyAlignment="1" applyProtection="1">
      <alignment horizontal="center" vertical="center" wrapText="1"/>
    </xf>
    <xf numFmtId="1" fontId="15" fillId="2" borderId="5" xfId="0" applyNumberFormat="1" applyFont="1" applyFill="1" applyBorder="1" applyAlignment="1" applyProtection="1">
      <alignment horizontal="center" wrapText="1"/>
    </xf>
    <xf numFmtId="0" fontId="2" fillId="0" borderId="0" xfId="0" applyFont="1" applyAlignment="1" applyProtection="1">
      <alignment horizontal="justify" vertical="top" wrapText="1"/>
      <protection locked="0"/>
    </xf>
    <xf numFmtId="0" fontId="6" fillId="0" borderId="1" xfId="0" applyFont="1" applyBorder="1" applyAlignment="1">
      <alignment horizontal="center" vertical="top" wrapText="1"/>
    </xf>
    <xf numFmtId="0" fontId="2" fillId="0" borderId="0" xfId="0" applyFont="1" applyAlignment="1">
      <alignment vertical="center"/>
    </xf>
    <xf numFmtId="0" fontId="2" fillId="0" borderId="1" xfId="0" applyFont="1" applyBorder="1" applyAlignment="1" applyProtection="1">
      <alignment horizontal="center" vertical="center" wrapText="1"/>
    </xf>
    <xf numFmtId="0" fontId="2" fillId="0" borderId="0" xfId="0" applyFont="1" applyAlignment="1" applyProtection="1">
      <alignment horizontal="center"/>
      <protection locked="0"/>
    </xf>
    <xf numFmtId="2" fontId="15" fillId="0" borderId="0" xfId="0" applyNumberFormat="1" applyFont="1" applyAlignment="1" applyProtection="1">
      <alignment horizontal="left" vertical="top" wrapText="1"/>
      <protection locked="0"/>
    </xf>
    <xf numFmtId="0" fontId="2" fillId="0" borderId="1" xfId="0" applyFont="1" applyBorder="1" applyAlignment="1" applyProtection="1">
      <alignment horizontal="center" vertical="center" wrapText="1"/>
      <protection locked="0"/>
    </xf>
    <xf numFmtId="49" fontId="2" fillId="0" borderId="8" xfId="0" applyNumberFormat="1" applyFont="1" applyBorder="1" applyAlignment="1" applyProtection="1">
      <alignment horizontal="center" vertical="top" wrapText="1"/>
    </xf>
    <xf numFmtId="49" fontId="2" fillId="0" borderId="3" xfId="0" applyNumberFormat="1" applyFont="1" applyBorder="1" applyAlignment="1" applyProtection="1">
      <alignment horizontal="center" vertical="center" wrapText="1"/>
    </xf>
    <xf numFmtId="49" fontId="2" fillId="0" borderId="1" xfId="0" applyNumberFormat="1" applyFont="1" applyBorder="1" applyAlignment="1" applyProtection="1">
      <alignment horizontal="center" vertical="top" wrapText="1"/>
      <protection locked="0"/>
    </xf>
    <xf numFmtId="49" fontId="2" fillId="0" borderId="8" xfId="0" applyNumberFormat="1" applyFont="1" applyBorder="1" applyAlignment="1" applyProtection="1">
      <alignment horizontal="center" vertical="top" wrapText="1"/>
      <protection locked="0"/>
    </xf>
    <xf numFmtId="49" fontId="2" fillId="0" borderId="1" xfId="0" applyNumberFormat="1" applyFont="1" applyBorder="1" applyAlignment="1" applyProtection="1">
      <alignment horizontal="center" vertical="center" wrapText="1"/>
      <protection locked="0"/>
    </xf>
    <xf numFmtId="49" fontId="2" fillId="0" borderId="3" xfId="0"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top" wrapText="1"/>
    </xf>
    <xf numFmtId="0" fontId="2" fillId="0" borderId="7" xfId="0" applyFont="1" applyBorder="1" applyAlignment="1" applyProtection="1">
      <alignment horizontal="center" vertical="top" wrapText="1"/>
      <protection locked="0"/>
    </xf>
    <xf numFmtId="0" fontId="2" fillId="0" borderId="3" xfId="0" applyFont="1" applyBorder="1" applyAlignment="1" applyProtection="1">
      <alignment horizontal="center" vertical="center" wrapText="1"/>
      <protection locked="0"/>
    </xf>
    <xf numFmtId="0" fontId="49" fillId="0" borderId="0" xfId="0" applyFont="1"/>
    <xf numFmtId="0" fontId="56" fillId="0" borderId="0" xfId="0" applyFont="1" applyAlignment="1">
      <alignment horizontal="center" wrapText="1"/>
    </xf>
    <xf numFmtId="0" fontId="0" fillId="0" borderId="0" xfId="0" applyAlignment="1">
      <alignment wrapText="1"/>
    </xf>
    <xf numFmtId="0" fontId="51" fillId="0" borderId="0" xfId="0" applyFont="1" applyAlignment="1">
      <alignment horizontal="center" wrapText="1"/>
    </xf>
    <xf numFmtId="2" fontId="0" fillId="0" borderId="0" xfId="0" applyNumberFormat="1" applyAlignment="1">
      <alignment horizontal="right"/>
    </xf>
    <xf numFmtId="0" fontId="0" fillId="0" borderId="0" xfId="0" applyAlignment="1">
      <alignment horizontal="right"/>
    </xf>
    <xf numFmtId="0" fontId="0" fillId="3" borderId="0" xfId="0" applyFill="1"/>
    <xf numFmtId="1" fontId="28" fillId="2" borderId="5" xfId="0" applyNumberFormat="1" applyFont="1" applyFill="1" applyBorder="1" applyAlignment="1" applyProtection="1">
      <alignment horizontal="center" vertical="top" wrapText="1"/>
    </xf>
    <xf numFmtId="1" fontId="22" fillId="2" borderId="6" xfId="0" applyNumberFormat="1" applyFont="1" applyFill="1" applyBorder="1" applyAlignment="1" applyProtection="1">
      <alignment horizontal="center" wrapText="1"/>
    </xf>
    <xf numFmtId="0" fontId="3" fillId="0" borderId="0" xfId="0" applyFont="1" applyAlignment="1">
      <alignment horizontal="left" vertical="top" wrapText="1"/>
    </xf>
    <xf numFmtId="0" fontId="13" fillId="0" borderId="0" xfId="0" applyFont="1" applyBorder="1"/>
    <xf numFmtId="0" fontId="3" fillId="0" borderId="0" xfId="0" applyFont="1" applyAlignment="1">
      <alignment wrapText="1"/>
    </xf>
    <xf numFmtId="0" fontId="2" fillId="0" borderId="0" xfId="0" applyFont="1" applyAlignment="1"/>
    <xf numFmtId="0" fontId="24" fillId="0" borderId="0" xfId="0" applyFont="1"/>
    <xf numFmtId="0" fontId="6" fillId="0" borderId="0" xfId="0" applyFont="1"/>
    <xf numFmtId="0" fontId="57" fillId="0" borderId="0" xfId="0" applyFont="1" applyAlignment="1" applyProtection="1">
      <alignment vertical="top" wrapText="1"/>
      <protection locked="0"/>
    </xf>
    <xf numFmtId="0" fontId="57" fillId="0" borderId="0" xfId="0" applyFont="1" applyAlignment="1" applyProtection="1">
      <alignment horizontal="left" vertical="top" wrapText="1"/>
      <protection locked="0"/>
    </xf>
    <xf numFmtId="2" fontId="2" fillId="0" borderId="7" xfId="0" applyNumberFormat="1" applyFont="1" applyBorder="1" applyAlignment="1" applyProtection="1">
      <alignment horizontal="right" vertical="center" wrapText="1"/>
    </xf>
    <xf numFmtId="2" fontId="3" fillId="0" borderId="7" xfId="0" applyNumberFormat="1" applyFont="1" applyBorder="1" applyAlignment="1" applyProtection="1">
      <alignment horizontal="right" vertical="center" wrapText="1"/>
    </xf>
    <xf numFmtId="0" fontId="1" fillId="0" borderId="0" xfId="0" applyFont="1" applyAlignment="1">
      <alignment vertical="top" wrapText="1"/>
    </xf>
    <xf numFmtId="0" fontId="10" fillId="0" borderId="0" xfId="0" applyFont="1" applyAlignment="1">
      <alignment wrapText="1"/>
    </xf>
    <xf numFmtId="0" fontId="25" fillId="0" borderId="0" xfId="0" applyFont="1" applyBorder="1" applyAlignment="1"/>
    <xf numFmtId="0" fontId="10" fillId="0" borderId="0" xfId="0" applyFont="1" applyBorder="1" applyAlignment="1">
      <alignment wrapText="1"/>
    </xf>
    <xf numFmtId="2" fontId="2" fillId="0" borderId="1" xfId="0" applyNumberFormat="1" applyFont="1" applyBorder="1" applyAlignment="1">
      <alignment horizontal="right" vertical="center" wrapText="1"/>
    </xf>
    <xf numFmtId="2" fontId="57" fillId="2" borderId="1" xfId="0" applyNumberFormat="1" applyFont="1" applyFill="1" applyBorder="1" applyAlignment="1" applyProtection="1">
      <alignment horizontal="right" vertical="center"/>
      <protection locked="0"/>
    </xf>
    <xf numFmtId="2" fontId="57" fillId="2" borderId="1" xfId="0" applyNumberFormat="1" applyFont="1" applyFill="1" applyBorder="1" applyAlignment="1" applyProtection="1">
      <alignment horizontal="right" vertical="center"/>
    </xf>
    <xf numFmtId="2" fontId="57" fillId="2" borderId="8" xfId="0" applyNumberFormat="1" applyFont="1" applyFill="1" applyBorder="1" applyAlignment="1" applyProtection="1">
      <alignment horizontal="right" vertical="center"/>
      <protection locked="0"/>
    </xf>
    <xf numFmtId="2" fontId="57" fillId="2" borderId="8" xfId="0" applyNumberFormat="1" applyFont="1" applyFill="1" applyBorder="1" applyAlignment="1" applyProtection="1">
      <alignment horizontal="right" vertical="center"/>
    </xf>
    <xf numFmtId="2" fontId="57" fillId="0" borderId="1" xfId="0" applyNumberFormat="1" applyFont="1" applyBorder="1" applyAlignment="1">
      <alignment horizontal="right" vertical="center" wrapText="1"/>
    </xf>
    <xf numFmtId="0" fontId="2" fillId="0" borderId="1" xfId="0" applyFont="1" applyBorder="1" applyAlignment="1">
      <alignment horizontal="center" vertical="top" wrapText="1"/>
    </xf>
    <xf numFmtId="2" fontId="20" fillId="0" borderId="0" xfId="0" applyNumberFormat="1" applyFont="1" applyFill="1" applyBorder="1" applyAlignment="1" applyProtection="1">
      <alignment horizontal="center" vertical="top"/>
      <protection locked="0"/>
    </xf>
    <xf numFmtId="0" fontId="1" fillId="0" borderId="1" xfId="0" applyFont="1" applyBorder="1" applyAlignment="1">
      <alignment vertical="center" wrapText="1"/>
    </xf>
    <xf numFmtId="1" fontId="15" fillId="5" borderId="5" xfId="0" applyNumberFormat="1" applyFont="1" applyFill="1" applyBorder="1" applyAlignment="1" applyProtection="1">
      <alignment horizontal="center" wrapText="1"/>
    </xf>
    <xf numFmtId="1" fontId="3" fillId="5" borderId="6" xfId="0" applyNumberFormat="1" applyFont="1" applyFill="1" applyBorder="1" applyAlignment="1" applyProtection="1">
      <alignment horizontal="center" wrapText="1"/>
    </xf>
    <xf numFmtId="0" fontId="61" fillId="0" borderId="0" xfId="0" applyFont="1" applyProtection="1">
      <protection hidden="1"/>
    </xf>
    <xf numFmtId="49" fontId="2" fillId="0" borderId="1" xfId="0" applyNumberFormat="1" applyFont="1" applyBorder="1" applyAlignment="1">
      <alignment horizontal="right" vertical="center"/>
    </xf>
    <xf numFmtId="1" fontId="15" fillId="5" borderId="5" xfId="0" applyNumberFormat="1" applyFont="1" applyFill="1" applyBorder="1" applyAlignment="1" applyProtection="1">
      <alignment horizontal="center" vertical="top" wrapText="1"/>
    </xf>
    <xf numFmtId="2" fontId="13" fillId="0" borderId="1" xfId="0" applyNumberFormat="1" applyFont="1" applyBorder="1" applyAlignment="1">
      <alignment horizontal="right" vertical="center"/>
    </xf>
    <xf numFmtId="2" fontId="13" fillId="0" borderId="8" xfId="0" applyNumberFormat="1" applyFont="1" applyBorder="1" applyAlignment="1">
      <alignment horizontal="right"/>
    </xf>
    <xf numFmtId="2" fontId="2" fillId="0" borderId="1" xfId="0" applyNumberFormat="1" applyFont="1" applyBorder="1" applyAlignment="1" applyProtection="1">
      <alignment horizontal="right"/>
    </xf>
    <xf numFmtId="0" fontId="11" fillId="0" borderId="0" xfId="0" applyFont="1" applyAlignment="1">
      <alignment horizontal="right"/>
    </xf>
    <xf numFmtId="0" fontId="31" fillId="0" borderId="1" xfId="0" applyFont="1" applyBorder="1" applyAlignment="1">
      <alignment horizontal="center" wrapText="1"/>
    </xf>
    <xf numFmtId="0" fontId="3" fillId="0" borderId="1" xfId="0" applyFont="1" applyBorder="1" applyAlignment="1">
      <alignment vertical="top" wrapText="1"/>
    </xf>
    <xf numFmtId="0" fontId="6" fillId="0" borderId="1" xfId="0" applyFont="1" applyBorder="1" applyAlignment="1">
      <alignment vertical="top" wrapText="1"/>
    </xf>
    <xf numFmtId="0" fontId="6" fillId="0" borderId="1" xfId="0" applyFont="1" applyBorder="1" applyAlignment="1">
      <alignment horizontal="justify" vertical="top" wrapText="1"/>
    </xf>
    <xf numFmtId="0" fontId="2" fillId="0" borderId="1" xfId="0" applyFont="1" applyBorder="1" applyAlignment="1">
      <alignment vertical="center" wrapText="1"/>
    </xf>
    <xf numFmtId="0" fontId="2" fillId="0" borderId="1" xfId="0" applyFont="1" applyBorder="1"/>
    <xf numFmtId="0" fontId="2" fillId="0" borderId="1" xfId="0" applyFont="1" applyBorder="1" applyAlignment="1">
      <alignment horizontal="left" vertical="top" wrapText="1"/>
    </xf>
    <xf numFmtId="0" fontId="2" fillId="0" borderId="1" xfId="0" applyFont="1" applyBorder="1" applyAlignment="1">
      <alignment vertical="center"/>
    </xf>
    <xf numFmtId="0" fontId="6" fillId="0" borderId="1" xfId="0" applyFont="1" applyBorder="1" applyAlignment="1">
      <alignment horizontal="left" vertical="center" wrapText="1"/>
    </xf>
    <xf numFmtId="0" fontId="26" fillId="0" borderId="1" xfId="0" applyFont="1" applyBorder="1" applyAlignment="1">
      <alignment horizontal="center" vertical="center" wrapText="1"/>
    </xf>
    <xf numFmtId="0" fontId="26" fillId="0" borderId="1" xfId="0" applyFont="1" applyBorder="1" applyAlignment="1">
      <alignment vertical="center" wrapText="1"/>
    </xf>
    <xf numFmtId="0" fontId="6" fillId="0" borderId="1" xfId="0" applyFont="1" applyBorder="1" applyAlignment="1">
      <alignment horizontal="justify" vertical="center" wrapText="1"/>
    </xf>
    <xf numFmtId="0" fontId="6" fillId="0" borderId="1" xfId="0" applyFont="1" applyBorder="1" applyAlignment="1">
      <alignment vertical="center" wrapText="1"/>
    </xf>
    <xf numFmtId="0" fontId="3" fillId="0" borderId="1" xfId="0" applyFont="1" applyBorder="1" applyAlignment="1">
      <alignment vertical="center" wrapText="1"/>
    </xf>
    <xf numFmtId="0" fontId="7" fillId="0" borderId="1" xfId="0" applyFont="1" applyBorder="1" applyAlignment="1">
      <alignment vertical="center" wrapText="1"/>
    </xf>
    <xf numFmtId="2" fontId="2" fillId="0" borderId="8" xfId="0" applyNumberFormat="1" applyFont="1" applyBorder="1" applyAlignment="1" applyProtection="1">
      <alignment horizontal="right" vertical="center"/>
      <protection locked="0"/>
    </xf>
    <xf numFmtId="2" fontId="2" fillId="0" borderId="8" xfId="0" applyNumberFormat="1" applyFont="1" applyBorder="1" applyAlignment="1" applyProtection="1">
      <alignment horizontal="right" vertical="center"/>
    </xf>
    <xf numFmtId="49" fontId="0" fillId="0" borderId="0" xfId="0" applyNumberFormat="1"/>
    <xf numFmtId="49" fontId="15" fillId="4" borderId="5" xfId="0" applyNumberFormat="1" applyFont="1" applyFill="1" applyBorder="1" applyAlignment="1" applyProtection="1">
      <alignment wrapText="1"/>
      <protection locked="0"/>
    </xf>
    <xf numFmtId="49" fontId="3" fillId="4" borderId="5" xfId="0" applyNumberFormat="1" applyFont="1" applyFill="1" applyBorder="1" applyAlignment="1" applyProtection="1">
      <alignment wrapText="1"/>
      <protection locked="0"/>
    </xf>
    <xf numFmtId="49" fontId="0" fillId="0" borderId="0" xfId="0" applyNumberFormat="1" applyFont="1"/>
    <xf numFmtId="49" fontId="3" fillId="2" borderId="5" xfId="0" applyNumberFormat="1" applyFont="1" applyFill="1" applyBorder="1" applyAlignment="1" applyProtection="1">
      <alignment horizontal="center" wrapText="1"/>
    </xf>
    <xf numFmtId="49" fontId="15" fillId="4" borderId="6" xfId="0" applyNumberFormat="1" applyFont="1" applyFill="1" applyBorder="1" applyAlignment="1" applyProtection="1">
      <alignment wrapText="1"/>
      <protection locked="0"/>
    </xf>
    <xf numFmtId="49" fontId="15" fillId="4" borderId="6" xfId="0" applyNumberFormat="1" applyFont="1" applyFill="1" applyBorder="1" applyAlignment="1" applyProtection="1">
      <alignment vertical="top" wrapText="1"/>
      <protection locked="0"/>
    </xf>
    <xf numFmtId="49" fontId="3" fillId="4" borderId="6" xfId="0" applyNumberFormat="1" applyFont="1" applyFill="1" applyBorder="1" applyAlignment="1" applyProtection="1">
      <alignment wrapText="1"/>
      <protection locked="0"/>
    </xf>
    <xf numFmtId="49" fontId="15" fillId="4" borderId="6" xfId="0" applyNumberFormat="1" applyFont="1" applyFill="1" applyBorder="1" applyAlignment="1" applyProtection="1">
      <alignment horizontal="right" wrapText="1"/>
      <protection locked="0"/>
    </xf>
    <xf numFmtId="49" fontId="15" fillId="4" borderId="5" xfId="0" applyNumberFormat="1" applyFont="1" applyFill="1" applyBorder="1" applyAlignment="1" applyProtection="1">
      <alignment horizontal="right" wrapText="1"/>
      <protection locked="0"/>
    </xf>
    <xf numFmtId="49" fontId="15" fillId="4" borderId="5" xfId="0" applyNumberFormat="1" applyFont="1" applyFill="1" applyBorder="1" applyAlignment="1" applyProtection="1">
      <alignment vertical="top" wrapText="1"/>
      <protection locked="0"/>
    </xf>
    <xf numFmtId="49" fontId="15" fillId="4" borderId="6" xfId="0" applyNumberFormat="1" applyFont="1" applyFill="1" applyBorder="1" applyAlignment="1" applyProtection="1">
      <alignment horizontal="left" wrapText="1"/>
      <protection locked="0"/>
    </xf>
    <xf numFmtId="49" fontId="28" fillId="4" borderId="6" xfId="0" applyNumberFormat="1" applyFont="1" applyFill="1" applyBorder="1" applyAlignment="1" applyProtection="1">
      <alignment horizontal="right" wrapText="1"/>
      <protection locked="0"/>
    </xf>
    <xf numFmtId="49" fontId="28" fillId="4" borderId="6" xfId="0" applyNumberFormat="1" applyFont="1" applyFill="1" applyBorder="1" applyAlignment="1" applyProtection="1">
      <alignment vertical="top" wrapText="1"/>
      <protection locked="0"/>
    </xf>
    <xf numFmtId="0" fontId="73" fillId="0" borderId="0" xfId="0" applyFont="1"/>
    <xf numFmtId="0" fontId="25" fillId="0" borderId="0" xfId="0" applyFont="1" applyBorder="1" applyAlignment="1">
      <alignment wrapText="1"/>
    </xf>
    <xf numFmtId="0" fontId="74" fillId="0" borderId="0" xfId="0" applyFont="1"/>
    <xf numFmtId="0" fontId="72" fillId="0" borderId="0" xfId="0" applyFont="1"/>
    <xf numFmtId="2" fontId="6" fillId="0" borderId="7" xfId="0" applyNumberFormat="1" applyFont="1" applyBorder="1" applyAlignment="1" applyProtection="1">
      <alignment horizontal="right" vertical="center" wrapText="1"/>
    </xf>
    <xf numFmtId="2" fontId="6" fillId="0" borderId="1" xfId="0" applyNumberFormat="1" applyFont="1" applyBorder="1" applyAlignment="1">
      <alignment horizontal="center" vertical="center" wrapText="1"/>
    </xf>
    <xf numFmtId="2" fontId="20" fillId="0" borderId="2" xfId="0" applyNumberFormat="1" applyFont="1" applyFill="1" applyBorder="1" applyAlignment="1" applyProtection="1">
      <alignment vertical="top"/>
      <protection locked="0"/>
    </xf>
    <xf numFmtId="2" fontId="1" fillId="0" borderId="2" xfId="0" applyNumberFormat="1" applyFont="1" applyFill="1" applyBorder="1" applyAlignment="1" applyProtection="1">
      <alignment vertical="top"/>
      <protection locked="0"/>
    </xf>
    <xf numFmtId="49" fontId="15" fillId="2" borderId="5" xfId="0" applyNumberFormat="1" applyFont="1" applyFill="1" applyBorder="1" applyAlignment="1" applyProtection="1">
      <alignment wrapText="1"/>
      <protection locked="0"/>
    </xf>
    <xf numFmtId="0" fontId="2" fillId="0" borderId="7" xfId="0" applyFont="1" applyBorder="1" applyAlignment="1">
      <alignment horizontal="center" vertical="center" wrapText="1"/>
    </xf>
    <xf numFmtId="0" fontId="75" fillId="0" borderId="10" xfId="0" applyFont="1" applyBorder="1" applyAlignment="1">
      <alignment horizontal="center" vertical="center" wrapText="1"/>
    </xf>
    <xf numFmtId="0" fontId="76" fillId="0" borderId="11" xfId="0" applyFont="1" applyBorder="1" applyAlignment="1">
      <alignment vertical="center" wrapText="1"/>
    </xf>
    <xf numFmtId="0" fontId="76" fillId="0" borderId="11" xfId="0" applyFont="1" applyBorder="1" applyAlignment="1">
      <alignment horizontal="justify" vertical="center" wrapText="1"/>
    </xf>
    <xf numFmtId="0" fontId="76" fillId="0" borderId="12" xfId="0" applyFont="1" applyBorder="1" applyAlignment="1">
      <alignment horizontal="center" vertical="center" wrapText="1"/>
    </xf>
    <xf numFmtId="0" fontId="40" fillId="0" borderId="7" xfId="0" applyFont="1" applyBorder="1" applyAlignment="1">
      <alignment vertical="center" wrapText="1"/>
    </xf>
    <xf numFmtId="0" fontId="6" fillId="0" borderId="7" xfId="0" applyFont="1" applyBorder="1" applyAlignment="1">
      <alignment horizontal="right" vertical="center" wrapText="1"/>
    </xf>
    <xf numFmtId="2" fontId="6" fillId="2" borderId="13" xfId="0" applyNumberFormat="1" applyFont="1" applyFill="1" applyBorder="1" applyAlignment="1" applyProtection="1">
      <alignment horizontal="right" vertical="center"/>
    </xf>
    <xf numFmtId="2" fontId="6" fillId="2" borderId="7" xfId="0" applyNumberFormat="1" applyFont="1" applyFill="1" applyBorder="1" applyAlignment="1" applyProtection="1">
      <alignment horizontal="right" vertical="center"/>
    </xf>
    <xf numFmtId="2" fontId="2" fillId="0" borderId="7" xfId="0" applyNumberFormat="1" applyFont="1" applyBorder="1" applyAlignment="1">
      <alignment horizontal="right" vertical="center" wrapText="1"/>
    </xf>
    <xf numFmtId="0" fontId="17" fillId="0" borderId="10" xfId="0" applyFont="1" applyBorder="1" applyAlignment="1">
      <alignment horizontal="center" vertical="center" wrapText="1"/>
    </xf>
    <xf numFmtId="0" fontId="17" fillId="0" borderId="10" xfId="0" applyFont="1" applyBorder="1" applyAlignment="1">
      <alignment horizontal="center" vertical="top" wrapText="1"/>
    </xf>
    <xf numFmtId="0" fontId="3" fillId="0" borderId="10" xfId="0" applyFont="1" applyBorder="1" applyAlignment="1">
      <alignment horizontal="center" vertical="top" wrapText="1"/>
    </xf>
    <xf numFmtId="0" fontId="77" fillId="0" borderId="10" xfId="0" applyFont="1" applyBorder="1" applyAlignment="1">
      <alignment horizontal="center" vertical="center" wrapText="1"/>
    </xf>
    <xf numFmtId="0" fontId="77" fillId="0" borderId="10" xfId="0" applyFont="1" applyBorder="1" applyAlignment="1">
      <alignment vertical="center" wrapText="1"/>
    </xf>
    <xf numFmtId="0" fontId="76" fillId="0" borderId="10" xfId="0" applyFont="1" applyBorder="1" applyAlignment="1">
      <alignment vertical="center" wrapText="1"/>
    </xf>
    <xf numFmtId="0" fontId="78" fillId="0" borderId="10" xfId="0" applyFont="1" applyBorder="1" applyAlignment="1">
      <alignment horizontal="center" vertical="center" wrapText="1"/>
    </xf>
    <xf numFmtId="0" fontId="79" fillId="0" borderId="10" xfId="0" applyFont="1" applyBorder="1" applyAlignment="1">
      <alignment vertical="center" wrapText="1"/>
    </xf>
    <xf numFmtId="0" fontId="79" fillId="0" borderId="10" xfId="0" applyFont="1" applyBorder="1" applyAlignment="1">
      <alignment horizontal="center" vertical="center" wrapText="1"/>
    </xf>
    <xf numFmtId="0" fontId="76" fillId="0" borderId="10" xfId="0" applyFont="1" applyBorder="1" applyAlignment="1">
      <alignment horizontal="justify" vertical="center" wrapText="1"/>
    </xf>
    <xf numFmtId="0" fontId="75" fillId="0" borderId="10" xfId="0" applyFont="1" applyBorder="1" applyAlignment="1">
      <alignment horizontal="justify" vertical="center" wrapText="1"/>
    </xf>
    <xf numFmtId="0" fontId="78" fillId="0" borderId="10" xfId="0" applyFont="1" applyBorder="1" applyAlignment="1">
      <alignment vertical="center" wrapText="1"/>
    </xf>
    <xf numFmtId="0" fontId="78" fillId="0" borderId="10" xfId="0" applyFont="1" applyBorder="1" applyAlignment="1">
      <alignment horizontal="justify" vertical="center" wrapText="1"/>
    </xf>
    <xf numFmtId="0" fontId="80" fillId="0" borderId="10" xfId="0" applyFont="1" applyBorder="1" applyAlignment="1">
      <alignment horizontal="justify" vertical="center" wrapText="1"/>
    </xf>
    <xf numFmtId="0" fontId="80" fillId="0" borderId="10" xfId="0" applyFont="1" applyBorder="1" applyAlignment="1">
      <alignment horizontal="center" vertical="center" wrapText="1"/>
    </xf>
    <xf numFmtId="0" fontId="80" fillId="0" borderId="10" xfId="0" applyFont="1" applyBorder="1" applyAlignment="1">
      <alignment vertical="center" wrapText="1"/>
    </xf>
    <xf numFmtId="0" fontId="66" fillId="0" borderId="10" xfId="0" applyFont="1" applyBorder="1" applyAlignment="1">
      <alignment vertical="center" wrapText="1"/>
    </xf>
    <xf numFmtId="0" fontId="76" fillId="0" borderId="10" xfId="0" applyFont="1" applyBorder="1" applyAlignment="1">
      <alignment horizontal="center" vertical="center" wrapText="1"/>
    </xf>
    <xf numFmtId="0" fontId="67" fillId="0" borderId="10" xfId="0" applyFont="1" applyBorder="1" applyAlignment="1">
      <alignment vertical="center" wrapText="1"/>
    </xf>
    <xf numFmtId="0" fontId="77" fillId="0" borderId="10" xfId="0" applyFont="1" applyBorder="1" applyAlignment="1">
      <alignment horizontal="justify" vertical="center" wrapText="1"/>
    </xf>
    <xf numFmtId="0" fontId="81" fillId="0" borderId="10" xfId="0" applyFont="1" applyBorder="1" applyAlignment="1">
      <alignment vertical="center" wrapText="1"/>
    </xf>
    <xf numFmtId="0" fontId="82" fillId="0" borderId="10" xfId="0" applyFont="1" applyBorder="1" applyAlignment="1">
      <alignment vertical="center" wrapText="1"/>
    </xf>
    <xf numFmtId="164" fontId="3" fillId="0" borderId="10" xfId="0" applyNumberFormat="1" applyFont="1" applyBorder="1" applyAlignment="1" applyProtection="1">
      <alignment horizontal="right" vertical="center" wrapText="1"/>
    </xf>
    <xf numFmtId="164" fontId="2" fillId="0" borderId="10" xfId="0" applyNumberFormat="1" applyFont="1" applyBorder="1" applyAlignment="1" applyProtection="1">
      <alignment horizontal="right" vertical="center" wrapText="1"/>
    </xf>
    <xf numFmtId="164" fontId="6" fillId="0" borderId="10" xfId="0" applyNumberFormat="1" applyFont="1" applyBorder="1" applyAlignment="1" applyProtection="1">
      <alignment horizontal="right" vertical="center" wrapText="1"/>
    </xf>
    <xf numFmtId="164" fontId="2" fillId="0" borderId="10" xfId="0" applyNumberFormat="1" applyFont="1" applyBorder="1" applyAlignment="1" applyProtection="1">
      <alignment horizontal="right" vertical="center" wrapText="1"/>
      <protection locked="0"/>
    </xf>
    <xf numFmtId="164" fontId="6" fillId="0" borderId="10" xfId="0" applyNumberFormat="1" applyFont="1" applyBorder="1" applyAlignment="1" applyProtection="1">
      <alignment horizontal="right" vertical="center" wrapText="1"/>
      <protection locked="0"/>
    </xf>
    <xf numFmtId="164" fontId="3" fillId="0" borderId="10" xfId="0" applyNumberFormat="1" applyFont="1" applyBorder="1" applyAlignment="1" applyProtection="1">
      <alignment horizontal="right" vertical="center" wrapText="1"/>
      <protection locked="0"/>
    </xf>
    <xf numFmtId="164" fontId="6" fillId="2" borderId="10" xfId="0" applyNumberFormat="1" applyFont="1" applyFill="1" applyBorder="1" applyAlignment="1" applyProtection="1">
      <alignment horizontal="right" vertical="center" wrapText="1"/>
    </xf>
    <xf numFmtId="164" fontId="2" fillId="2" borderId="10" xfId="0" applyNumberFormat="1" applyFont="1" applyFill="1" applyBorder="1" applyAlignment="1" applyProtection="1">
      <alignment horizontal="right" vertical="center" wrapText="1"/>
      <protection locked="0"/>
    </xf>
    <xf numFmtId="164" fontId="6" fillId="2" borderId="10" xfId="0" applyNumberFormat="1" applyFont="1" applyFill="1" applyBorder="1" applyAlignment="1" applyProtection="1">
      <alignment horizontal="right" vertical="center" wrapText="1"/>
      <protection locked="0"/>
    </xf>
    <xf numFmtId="164" fontId="2" fillId="2" borderId="10" xfId="0" applyNumberFormat="1" applyFont="1" applyFill="1" applyBorder="1" applyAlignment="1" applyProtection="1">
      <alignment horizontal="right" vertical="center" wrapText="1"/>
    </xf>
    <xf numFmtId="164" fontId="2" fillId="2" borderId="10" xfId="0" applyNumberFormat="1" applyFont="1" applyFill="1" applyBorder="1" applyAlignment="1" applyProtection="1">
      <alignment horizontal="right" vertical="center"/>
      <protection locked="0"/>
    </xf>
    <xf numFmtId="164" fontId="3" fillId="2" borderId="10" xfId="0" applyNumberFormat="1" applyFont="1" applyFill="1" applyBorder="1" applyAlignment="1" applyProtection="1">
      <alignment horizontal="right" vertical="center"/>
      <protection locked="0"/>
    </xf>
    <xf numFmtId="164" fontId="3" fillId="2" borderId="10" xfId="0" applyNumberFormat="1" applyFont="1" applyFill="1" applyBorder="1" applyAlignment="1" applyProtection="1">
      <alignment horizontal="right" vertical="center"/>
    </xf>
    <xf numFmtId="164" fontId="6" fillId="2" borderId="10" xfId="0" applyNumberFormat="1" applyFont="1" applyFill="1" applyBorder="1" applyAlignment="1" applyProtection="1">
      <alignment horizontal="right" vertical="center"/>
      <protection locked="0"/>
    </xf>
    <xf numFmtId="164" fontId="2" fillId="2" borderId="10" xfId="0" applyNumberFormat="1" applyFont="1" applyFill="1" applyBorder="1" applyAlignment="1" applyProtection="1">
      <alignment horizontal="right" vertical="center"/>
    </xf>
    <xf numFmtId="164" fontId="6" fillId="2" borderId="10" xfId="0" applyNumberFormat="1" applyFont="1" applyFill="1" applyBorder="1" applyAlignment="1" applyProtection="1">
      <alignment horizontal="right" vertical="center"/>
    </xf>
    <xf numFmtId="164" fontId="2" fillId="0" borderId="10" xfId="0" applyNumberFormat="1" applyFont="1" applyBorder="1" applyAlignment="1" applyProtection="1">
      <alignment horizontal="right" vertical="center"/>
      <protection locked="0"/>
    </xf>
    <xf numFmtId="164" fontId="57" fillId="2" borderId="10" xfId="0" applyNumberFormat="1" applyFont="1" applyFill="1" applyBorder="1" applyAlignment="1" applyProtection="1">
      <alignment horizontal="right" vertical="center"/>
      <protection locked="0"/>
    </xf>
    <xf numFmtId="164" fontId="57" fillId="0" borderId="10" xfId="0" applyNumberFormat="1" applyFont="1" applyBorder="1" applyAlignment="1" applyProtection="1">
      <alignment horizontal="right" vertical="center" wrapText="1"/>
      <protection locked="0"/>
    </xf>
    <xf numFmtId="164" fontId="57" fillId="0" borderId="10" xfId="0" applyNumberFormat="1" applyFont="1" applyBorder="1" applyAlignment="1" applyProtection="1">
      <alignment horizontal="right" vertical="center" wrapText="1"/>
    </xf>
    <xf numFmtId="164" fontId="57" fillId="2" borderId="10" xfId="0" applyNumberFormat="1" applyFont="1" applyFill="1" applyBorder="1" applyAlignment="1" applyProtection="1">
      <alignment horizontal="right" vertical="center"/>
    </xf>
    <xf numFmtId="0" fontId="83" fillId="0" borderId="10" xfId="0" applyFont="1" applyBorder="1" applyAlignment="1">
      <alignment vertical="center" wrapText="1"/>
    </xf>
    <xf numFmtId="164" fontId="6" fillId="0" borderId="10" xfId="0" applyNumberFormat="1" applyFont="1" applyBorder="1" applyAlignment="1" applyProtection="1">
      <alignment horizontal="right" vertical="center"/>
    </xf>
    <xf numFmtId="164" fontId="3" fillId="2" borderId="10" xfId="0" applyNumberFormat="1" applyFont="1" applyFill="1" applyBorder="1" applyAlignment="1" applyProtection="1">
      <alignment horizontal="right" vertical="center" wrapText="1"/>
    </xf>
    <xf numFmtId="0" fontId="75" fillId="0" borderId="10" xfId="0" applyFont="1" applyBorder="1" applyAlignment="1">
      <alignment vertical="center" wrapText="1"/>
    </xf>
    <xf numFmtId="49" fontId="75" fillId="0" borderId="10"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9" fillId="0" borderId="10" xfId="0" applyNumberFormat="1" applyFont="1" applyBorder="1" applyAlignment="1">
      <alignment horizontal="center" vertical="center" wrapText="1"/>
    </xf>
    <xf numFmtId="0" fontId="76" fillId="0" borderId="11" xfId="0" applyFont="1" applyBorder="1" applyAlignment="1">
      <alignment horizontal="center" vertical="center" wrapText="1"/>
    </xf>
    <xf numFmtId="2" fontId="6" fillId="0" borderId="7" xfId="0" applyNumberFormat="1" applyFont="1" applyBorder="1" applyAlignment="1" applyProtection="1">
      <alignment horizontal="right" vertical="center" wrapText="1"/>
      <protection locked="0"/>
    </xf>
    <xf numFmtId="2" fontId="6" fillId="0" borderId="7" xfId="0" applyNumberFormat="1" applyFont="1" applyBorder="1" applyAlignment="1">
      <alignment horizontal="center" vertical="center" wrapText="1"/>
    </xf>
    <xf numFmtId="0" fontId="2" fillId="0" borderId="10" xfId="0" applyFont="1" applyBorder="1" applyAlignment="1">
      <alignment horizontal="center" vertical="center" wrapText="1"/>
    </xf>
    <xf numFmtId="0" fontId="31" fillId="0" borderId="10" xfId="0" applyFont="1" applyBorder="1" applyAlignment="1">
      <alignment horizontal="center" vertical="center" wrapText="1"/>
    </xf>
    <xf numFmtId="0" fontId="15" fillId="0" borderId="10" xfId="0" applyFont="1" applyBorder="1" applyAlignment="1">
      <alignment horizontal="center" vertical="top" wrapText="1"/>
    </xf>
    <xf numFmtId="0" fontId="16" fillId="0" borderId="10" xfId="0" applyFont="1" applyBorder="1" applyAlignment="1">
      <alignment horizontal="center" vertical="top" wrapText="1"/>
    </xf>
    <xf numFmtId="0" fontId="15" fillId="0" borderId="10" xfId="0" applyFont="1" applyBorder="1" applyAlignment="1">
      <alignment horizontal="center" vertical="center" wrapText="1"/>
    </xf>
    <xf numFmtId="49" fontId="15" fillId="0" borderId="10" xfId="0" applyNumberFormat="1" applyFont="1" applyBorder="1" applyAlignment="1">
      <alignment horizontal="center" vertical="center" wrapText="1"/>
    </xf>
    <xf numFmtId="0" fontId="2" fillId="0" borderId="10" xfId="0" applyFont="1" applyBorder="1" applyAlignment="1">
      <alignment vertical="top" wrapText="1"/>
    </xf>
    <xf numFmtId="0" fontId="1" fillId="0" borderId="10" xfId="0" applyFont="1" applyBorder="1" applyAlignment="1">
      <alignment vertical="top" wrapText="1"/>
    </xf>
    <xf numFmtId="0" fontId="13" fillId="0" borderId="10" xfId="0" applyFont="1" applyBorder="1" applyAlignment="1">
      <alignment vertical="top" wrapText="1"/>
    </xf>
    <xf numFmtId="49" fontId="3" fillId="0" borderId="10"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13" fillId="0" borderId="10" xfId="0" applyFont="1" applyBorder="1" applyAlignment="1">
      <alignment horizontal="justify" vertical="top" wrapText="1"/>
    </xf>
    <xf numFmtId="0" fontId="68" fillId="0" borderId="0" xfId="0" applyFont="1"/>
    <xf numFmtId="0" fontId="57" fillId="0" borderId="10" xfId="0" applyFont="1" applyBorder="1" applyAlignment="1">
      <alignment horizontal="center" vertical="center" wrapText="1"/>
    </xf>
    <xf numFmtId="0" fontId="69" fillId="0" borderId="0" xfId="0" applyFont="1"/>
    <xf numFmtId="0" fontId="3" fillId="0" borderId="10" xfId="0" applyFont="1" applyBorder="1" applyAlignment="1">
      <alignment horizontal="center" vertical="center" wrapText="1"/>
    </xf>
    <xf numFmtId="164" fontId="17" fillId="0" borderId="10" xfId="0" applyNumberFormat="1" applyFont="1" applyBorder="1" applyAlignment="1" applyProtection="1">
      <alignment horizontal="center" vertical="center" wrapText="1"/>
    </xf>
    <xf numFmtId="164" fontId="2" fillId="0" borderId="10" xfId="0" applyNumberFormat="1" applyFont="1" applyBorder="1" applyAlignment="1" applyProtection="1">
      <alignment horizontal="center" vertical="center" wrapText="1"/>
    </xf>
    <xf numFmtId="164" fontId="2" fillId="0" borderId="10" xfId="0" applyNumberFormat="1" applyFont="1" applyBorder="1" applyAlignment="1" applyProtection="1">
      <alignment horizontal="right"/>
      <protection locked="0"/>
    </xf>
    <xf numFmtId="164" fontId="57" fillId="0" borderId="10" xfId="0" applyNumberFormat="1" applyFont="1" applyBorder="1" applyAlignment="1" applyProtection="1">
      <alignment horizontal="right"/>
      <protection locked="0"/>
    </xf>
    <xf numFmtId="164" fontId="57" fillId="0" borderId="10" xfId="0" applyNumberFormat="1" applyFont="1" applyBorder="1" applyAlignment="1" applyProtection="1">
      <alignment horizontal="right" vertical="top" wrapText="1"/>
      <protection locked="0"/>
    </xf>
    <xf numFmtId="164" fontId="17" fillId="0" borderId="10" xfId="0" applyNumberFormat="1" applyFont="1" applyBorder="1" applyAlignment="1" applyProtection="1">
      <alignment horizontal="center" wrapText="1"/>
    </xf>
    <xf numFmtId="0" fontId="15" fillId="0" borderId="10" xfId="0" applyFont="1" applyBorder="1" applyAlignment="1">
      <alignment horizontal="center" wrapText="1"/>
    </xf>
    <xf numFmtId="49" fontId="15" fillId="0" borderId="10" xfId="0" applyNumberFormat="1" applyFont="1" applyBorder="1" applyAlignment="1">
      <alignment horizontal="center" wrapText="1"/>
    </xf>
    <xf numFmtId="0" fontId="31" fillId="0" borderId="10" xfId="0" applyFont="1" applyBorder="1" applyAlignment="1">
      <alignment vertical="top" wrapText="1"/>
    </xf>
    <xf numFmtId="0" fontId="15" fillId="0" borderId="10" xfId="0" applyFont="1" applyBorder="1" applyAlignment="1" applyProtection="1">
      <alignment horizontal="center" vertical="center" wrapText="1"/>
    </xf>
    <xf numFmtId="49" fontId="15" fillId="0" borderId="10" xfId="0" applyNumberFormat="1" applyFont="1" applyBorder="1" applyAlignment="1" applyProtection="1">
      <alignment horizontal="center" wrapText="1"/>
    </xf>
    <xf numFmtId="0" fontId="13" fillId="0" borderId="0" xfId="0" applyFont="1" applyProtection="1"/>
    <xf numFmtId="0" fontId="17" fillId="0" borderId="10" xfId="0" applyFont="1" applyBorder="1" applyAlignment="1" applyProtection="1">
      <alignment horizontal="center" vertical="top" wrapText="1"/>
    </xf>
    <xf numFmtId="0" fontId="81" fillId="0" borderId="10" xfId="0" applyFont="1" applyBorder="1" applyAlignment="1">
      <alignment horizontal="center" vertical="center" wrapText="1"/>
    </xf>
    <xf numFmtId="0" fontId="84" fillId="0" borderId="10" xfId="0" applyFont="1" applyBorder="1" applyAlignment="1">
      <alignment horizontal="center" vertical="center" wrapText="1"/>
    </xf>
    <xf numFmtId="164" fontId="3" fillId="0" borderId="10" xfId="0" applyNumberFormat="1" applyFont="1" applyBorder="1" applyAlignment="1" applyProtection="1">
      <alignment horizontal="right" wrapText="1"/>
    </xf>
    <xf numFmtId="164" fontId="2" fillId="0" borderId="10" xfId="0" applyNumberFormat="1" applyFont="1" applyBorder="1" applyAlignment="1" applyProtection="1">
      <alignment horizontal="right" wrapText="1"/>
    </xf>
    <xf numFmtId="164" fontId="2" fillId="0" borderId="10" xfId="0" applyNumberFormat="1" applyFont="1" applyBorder="1" applyAlignment="1">
      <alignment horizontal="center" wrapText="1"/>
    </xf>
    <xf numFmtId="164" fontId="2" fillId="0" borderId="10" xfId="0" applyNumberFormat="1" applyFont="1" applyBorder="1" applyAlignment="1" applyProtection="1">
      <alignment horizontal="center" wrapText="1"/>
    </xf>
    <xf numFmtId="0" fontId="85" fillId="0" borderId="10" xfId="0" applyFont="1" applyBorder="1" applyAlignment="1">
      <alignment horizontal="center" vertical="center" wrapText="1"/>
    </xf>
    <xf numFmtId="0" fontId="86" fillId="0" borderId="10" xfId="0" applyFont="1" applyBorder="1" applyAlignment="1">
      <alignment horizontal="center" vertical="center" wrapText="1"/>
    </xf>
    <xf numFmtId="164" fontId="6" fillId="0" borderId="10" xfId="0" applyNumberFormat="1" applyFont="1" applyBorder="1" applyAlignment="1" applyProtection="1">
      <alignment horizontal="right" wrapText="1"/>
    </xf>
    <xf numFmtId="164" fontId="2" fillId="0" borderId="10" xfId="0" applyNumberFormat="1" applyFont="1" applyBorder="1" applyAlignment="1" applyProtection="1">
      <alignment horizontal="right" wrapText="1"/>
      <protection locked="0"/>
    </xf>
    <xf numFmtId="164" fontId="6" fillId="0" borderId="10" xfId="0" applyNumberFormat="1" applyFont="1" applyBorder="1" applyAlignment="1" applyProtection="1">
      <alignment horizontal="right" wrapText="1"/>
      <protection locked="0"/>
    </xf>
    <xf numFmtId="164" fontId="57" fillId="0" borderId="10" xfId="0" applyNumberFormat="1" applyFont="1" applyBorder="1" applyAlignment="1" applyProtection="1">
      <alignment horizontal="right" wrapText="1"/>
    </xf>
    <xf numFmtId="164" fontId="57" fillId="0" borderId="10" xfId="0" applyNumberFormat="1" applyFont="1" applyBorder="1" applyAlignment="1" applyProtection="1">
      <alignment horizontal="right" wrapText="1"/>
      <protection locked="0"/>
    </xf>
    <xf numFmtId="164" fontId="3" fillId="0" borderId="10" xfId="0" applyNumberFormat="1" applyFont="1" applyBorder="1" applyAlignment="1" applyProtection="1">
      <alignment horizontal="right" wrapText="1"/>
      <protection locked="0"/>
    </xf>
    <xf numFmtId="164" fontId="2" fillId="0" borderId="10" xfId="0" applyNumberFormat="1" applyFont="1" applyBorder="1" applyAlignment="1" applyProtection="1">
      <alignment horizontal="center" wrapText="1"/>
      <protection locked="0"/>
    </xf>
    <xf numFmtId="1" fontId="71" fillId="0" borderId="0" xfId="1" applyNumberFormat="1"/>
    <xf numFmtId="1" fontId="71" fillId="0" borderId="0" xfId="1" applyNumberFormat="1" applyFill="1"/>
    <xf numFmtId="49" fontId="62" fillId="0" borderId="19" xfId="0" applyNumberFormat="1" applyFont="1" applyBorder="1" applyAlignment="1">
      <alignment horizontal="center" vertical="center" wrapText="1"/>
    </xf>
    <xf numFmtId="0" fontId="62" fillId="0" borderId="19" xfId="0" applyFont="1" applyBorder="1" applyAlignment="1">
      <alignment vertical="center" wrapText="1"/>
    </xf>
    <xf numFmtId="49" fontId="63" fillId="0" borderId="19" xfId="0" applyNumberFormat="1" applyFont="1" applyBorder="1" applyAlignment="1">
      <alignment horizontal="center" vertical="center" wrapText="1"/>
    </xf>
    <xf numFmtId="0" fontId="63" fillId="0" borderId="19" xfId="0" applyFont="1" applyBorder="1" applyAlignment="1">
      <alignment vertical="center" wrapText="1"/>
    </xf>
    <xf numFmtId="2" fontId="87" fillId="0" borderId="20" xfId="0" applyNumberFormat="1" applyFont="1" applyBorder="1" applyAlignment="1">
      <alignment horizontal="center" vertical="center" wrapText="1"/>
    </xf>
    <xf numFmtId="0" fontId="30" fillId="0" borderId="19" xfId="0" applyFont="1" applyBorder="1" applyAlignment="1">
      <alignment vertical="center" wrapText="1"/>
    </xf>
    <xf numFmtId="49" fontId="84" fillId="0" borderId="10" xfId="0" applyNumberFormat="1" applyFont="1" applyBorder="1" applyAlignment="1">
      <alignment horizontal="center" vertical="center" wrapText="1"/>
    </xf>
    <xf numFmtId="164" fontId="57" fillId="0" borderId="10" xfId="0" applyNumberFormat="1" applyFont="1" applyFill="1" applyBorder="1" applyAlignment="1" applyProtection="1">
      <alignment horizontal="right" vertical="center" wrapText="1"/>
    </xf>
    <xf numFmtId="0" fontId="3" fillId="0" borderId="0" xfId="0" applyFont="1" applyAlignment="1">
      <alignment horizontal="left" wrapText="1"/>
    </xf>
    <xf numFmtId="0" fontId="21" fillId="0" borderId="5" xfId="0" applyFont="1" applyBorder="1" applyAlignment="1">
      <alignment horizontal="center"/>
    </xf>
    <xf numFmtId="0" fontId="15" fillId="0" borderId="0" xfId="0" applyFont="1" applyAlignment="1">
      <alignment horizontal="left" vertical="top" wrapText="1"/>
    </xf>
    <xf numFmtId="49" fontId="3" fillId="2" borderId="6" xfId="0" applyNumberFormat="1" applyFont="1" applyFill="1" applyBorder="1" applyAlignment="1" applyProtection="1">
      <alignment horizontal="left" wrapText="1"/>
      <protection locked="0"/>
    </xf>
    <xf numFmtId="0" fontId="12" fillId="0" borderId="5" xfId="0" applyFont="1" applyBorder="1" applyAlignment="1">
      <alignment horizontal="left"/>
    </xf>
    <xf numFmtId="0" fontId="1" fillId="0" borderId="0" xfId="0" applyFont="1" applyAlignment="1">
      <alignment horizontal="left" vertical="top" wrapText="1"/>
    </xf>
    <xf numFmtId="0" fontId="2" fillId="0" borderId="10" xfId="0" applyFont="1" applyBorder="1" applyAlignment="1">
      <alignment horizontal="center" vertical="top" wrapText="1"/>
    </xf>
    <xf numFmtId="0" fontId="17" fillId="0" borderId="10" xfId="0" applyFont="1" applyBorder="1" applyAlignment="1">
      <alignment horizontal="center" vertical="top" wrapText="1"/>
    </xf>
    <xf numFmtId="0" fontId="59" fillId="0" borderId="5" xfId="0" applyFont="1" applyBorder="1" applyAlignment="1">
      <alignment horizontal="left" wrapText="1"/>
    </xf>
    <xf numFmtId="0" fontId="10" fillId="0" borderId="0" xfId="0" applyFont="1" applyAlignment="1">
      <alignment horizontal="right"/>
    </xf>
    <xf numFmtId="0" fontId="10" fillId="0" borderId="0" xfId="0" applyFont="1" applyAlignment="1">
      <alignment horizontal="center"/>
    </xf>
    <xf numFmtId="0" fontId="25" fillId="0" borderId="0" xfId="0" applyFont="1" applyAlignment="1">
      <alignment horizontal="center"/>
    </xf>
    <xf numFmtId="0" fontId="57" fillId="0" borderId="6" xfId="0" applyFont="1" applyBorder="1" applyAlignment="1">
      <alignment horizontal="left" wrapText="1"/>
    </xf>
    <xf numFmtId="0" fontId="59" fillId="0" borderId="6" xfId="0" applyFont="1" applyBorder="1" applyAlignment="1">
      <alignment horizontal="left" wrapText="1"/>
    </xf>
    <xf numFmtId="0" fontId="57" fillId="0" borderId="5" xfId="0" applyFont="1" applyBorder="1" applyAlignment="1">
      <alignment horizontal="left" wrapText="1"/>
    </xf>
    <xf numFmtId="0" fontId="57" fillId="0" borderId="6" xfId="0" applyFont="1" applyBorder="1" applyAlignment="1">
      <alignment horizontal="center" vertical="top" wrapText="1"/>
    </xf>
    <xf numFmtId="0" fontId="1" fillId="0" borderId="10" xfId="0" applyFont="1" applyBorder="1" applyAlignment="1">
      <alignment horizontal="center" vertical="top" wrapText="1"/>
    </xf>
    <xf numFmtId="0" fontId="22" fillId="0" borderId="2" xfId="0" applyFont="1" applyBorder="1" applyAlignment="1">
      <alignment horizontal="center" vertical="top"/>
    </xf>
    <xf numFmtId="0" fontId="2" fillId="0" borderId="0" xfId="0" applyFont="1" applyAlignment="1">
      <alignment horizontal="left" wrapText="1"/>
    </xf>
    <xf numFmtId="0" fontId="16" fillId="0" borderId="0" xfId="0" applyFont="1" applyBorder="1" applyAlignment="1">
      <alignment horizontal="left" vertical="top" wrapText="1"/>
    </xf>
    <xf numFmtId="0" fontId="17" fillId="0" borderId="10" xfId="0" applyFont="1" applyBorder="1" applyAlignment="1">
      <alignment horizontal="center" vertical="center" wrapText="1"/>
    </xf>
    <xf numFmtId="0" fontId="21" fillId="2" borderId="5" xfId="0" applyFont="1" applyFill="1" applyBorder="1" applyAlignment="1">
      <alignment horizontal="center"/>
    </xf>
    <xf numFmtId="0" fontId="15" fillId="0" borderId="0" xfId="0" applyFont="1" applyAlignment="1">
      <alignment horizontal="left" wrapText="1"/>
    </xf>
    <xf numFmtId="0" fontId="3" fillId="0" borderId="0" xfId="0" applyFont="1" applyAlignment="1">
      <alignment horizontal="left"/>
    </xf>
    <xf numFmtId="0" fontId="58" fillId="0" borderId="5" xfId="0" applyFont="1" applyBorder="1" applyAlignment="1" applyProtection="1">
      <alignment horizontal="center"/>
      <protection locked="0"/>
    </xf>
    <xf numFmtId="0" fontId="32" fillId="0" borderId="10" xfId="0" applyFont="1" applyBorder="1" applyAlignment="1">
      <alignment horizontal="center" vertical="top" wrapText="1"/>
    </xf>
    <xf numFmtId="0" fontId="20" fillId="0" borderId="0" xfId="0" applyFont="1" applyAlignment="1">
      <alignment horizontal="left" vertical="top" wrapText="1"/>
    </xf>
    <xf numFmtId="0" fontId="16" fillId="0" borderId="0" xfId="0" applyFont="1" applyAlignment="1">
      <alignment horizontal="left" wrapText="1"/>
    </xf>
    <xf numFmtId="0" fontId="32" fillId="0" borderId="10" xfId="0" applyFont="1" applyBorder="1" applyAlignment="1">
      <alignment horizontal="center" vertical="center" wrapText="1"/>
    </xf>
    <xf numFmtId="0" fontId="59" fillId="0" borderId="5" xfId="0" applyFont="1" applyBorder="1" applyAlignment="1">
      <alignment horizontal="center" wrapText="1"/>
    </xf>
    <xf numFmtId="0" fontId="2" fillId="0" borderId="10" xfId="0" applyFont="1" applyBorder="1" applyAlignment="1">
      <alignment horizontal="center" vertical="center" wrapText="1"/>
    </xf>
    <xf numFmtId="0" fontId="12" fillId="0" borderId="5" xfId="0" applyFont="1" applyBorder="1" applyAlignment="1">
      <alignment horizontal="left" vertical="center" wrapText="1"/>
    </xf>
    <xf numFmtId="49" fontId="11" fillId="0" borderId="5" xfId="0" applyNumberFormat="1" applyFont="1" applyBorder="1" applyAlignment="1">
      <alignment horizontal="left" wrapText="1"/>
    </xf>
    <xf numFmtId="0" fontId="13" fillId="0" borderId="10" xfId="0" applyFont="1" applyBorder="1" applyAlignment="1">
      <alignment horizontal="center" vertical="center" wrapText="1"/>
    </xf>
    <xf numFmtId="0" fontId="59" fillId="0" borderId="5" xfId="0" applyFont="1" applyBorder="1" applyAlignment="1">
      <alignment horizontal="left" vertical="top" wrapText="1"/>
    </xf>
    <xf numFmtId="0" fontId="59" fillId="0" borderId="6" xfId="0" applyFont="1" applyBorder="1" applyAlignment="1">
      <alignment horizontal="center" wrapText="1"/>
    </xf>
    <xf numFmtId="0" fontId="1"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57" fillId="0" borderId="6" xfId="0" applyFont="1" applyBorder="1" applyAlignment="1">
      <alignment horizontal="left" vertical="top" wrapText="1"/>
    </xf>
    <xf numFmtId="0" fontId="57" fillId="0" borderId="5" xfId="0" applyFont="1" applyBorder="1" applyAlignment="1">
      <alignment horizontal="center" vertical="top" wrapText="1"/>
    </xf>
    <xf numFmtId="0" fontId="25" fillId="0" borderId="0" xfId="0" applyFont="1" applyAlignment="1">
      <alignment horizontal="center" wrapText="1"/>
    </xf>
    <xf numFmtId="0" fontId="1" fillId="0" borderId="1" xfId="0" applyFont="1" applyBorder="1" applyAlignment="1">
      <alignment horizontal="center" wrapText="1"/>
    </xf>
    <xf numFmtId="0" fontId="57" fillId="0" borderId="5" xfId="0" applyFont="1" applyBorder="1" applyAlignment="1">
      <alignment horizontal="center" wrapText="1"/>
    </xf>
    <xf numFmtId="0" fontId="13" fillId="0" borderId="1" xfId="0" applyFont="1" applyBorder="1" applyAlignment="1">
      <alignment horizontal="center" wrapText="1"/>
    </xf>
    <xf numFmtId="0" fontId="2" fillId="0" borderId="1" xfId="0" applyFont="1" applyBorder="1" applyAlignment="1">
      <alignment horizontal="center" wrapText="1"/>
    </xf>
    <xf numFmtId="0" fontId="17" fillId="0" borderId="1" xfId="0" applyFont="1" applyBorder="1" applyAlignment="1">
      <alignment horizontal="center" wrapText="1"/>
    </xf>
    <xf numFmtId="0" fontId="8" fillId="0" borderId="1" xfId="0" applyFont="1" applyBorder="1" applyAlignment="1">
      <alignment horizontal="center" vertical="center" wrapText="1"/>
    </xf>
    <xf numFmtId="1" fontId="3" fillId="5" borderId="5" xfId="0" applyNumberFormat="1" applyFont="1" applyFill="1" applyBorder="1" applyAlignment="1" applyProtection="1">
      <alignment horizontal="center" wrapText="1"/>
    </xf>
    <xf numFmtId="1" fontId="3" fillId="4" borderId="5" xfId="0" applyNumberFormat="1" applyFont="1" applyFill="1" applyBorder="1" applyAlignment="1" applyProtection="1">
      <alignment horizontal="center" wrapText="1"/>
      <protection locked="0"/>
    </xf>
    <xf numFmtId="49" fontId="3" fillId="4" borderId="5" xfId="0" applyNumberFormat="1" applyFont="1" applyFill="1" applyBorder="1" applyAlignment="1" applyProtection="1">
      <alignment horizontal="center" wrapText="1"/>
      <protection locked="0"/>
    </xf>
    <xf numFmtId="49" fontId="3" fillId="0" borderId="5" xfId="0" applyNumberFormat="1" applyFont="1" applyBorder="1" applyAlignment="1">
      <alignment horizontal="center" wrapText="1"/>
    </xf>
    <xf numFmtId="0" fontId="3" fillId="0" borderId="0" xfId="0" applyFont="1" applyAlignment="1">
      <alignment vertical="top" wrapText="1"/>
    </xf>
    <xf numFmtId="0" fontId="57" fillId="0" borderId="6" xfId="0" applyFont="1" applyBorder="1" applyAlignment="1" applyProtection="1">
      <alignment horizontal="left" wrapText="1"/>
    </xf>
    <xf numFmtId="0" fontId="9" fillId="0" borderId="5" xfId="0" applyFont="1" applyBorder="1" applyAlignment="1">
      <alignment horizontal="center"/>
    </xf>
    <xf numFmtId="0" fontId="11" fillId="0" borderId="5" xfId="0" applyFont="1" applyBorder="1" applyAlignment="1">
      <alignment horizontal="left"/>
    </xf>
    <xf numFmtId="0" fontId="60" fillId="0" borderId="5" xfId="0" applyFont="1" applyBorder="1" applyAlignment="1" applyProtection="1">
      <alignment horizontal="center" vertical="top" wrapText="1"/>
    </xf>
    <xf numFmtId="0" fontId="3" fillId="0" borderId="0" xfId="0" applyFont="1" applyAlignment="1">
      <alignment wrapText="1"/>
    </xf>
    <xf numFmtId="0" fontId="10" fillId="0" borderId="0" xfId="0" applyFont="1" applyAlignment="1">
      <alignment horizontal="center" wrapText="1"/>
    </xf>
    <xf numFmtId="0" fontId="11" fillId="0" borderId="0" xfId="0" applyNumberFormat="1" applyFont="1" applyAlignment="1">
      <alignment horizontal="center"/>
    </xf>
    <xf numFmtId="0" fontId="57" fillId="0" borderId="5" xfId="0" applyFont="1" applyBorder="1" applyAlignment="1" applyProtection="1">
      <alignment horizontal="left" wrapText="1"/>
    </xf>
    <xf numFmtId="0" fontId="2" fillId="0" borderId="1" xfId="0" applyFont="1" applyBorder="1" applyAlignment="1">
      <alignment horizontal="center" vertical="center" wrapText="1"/>
    </xf>
    <xf numFmtId="49" fontId="8" fillId="0" borderId="1" xfId="0" applyNumberFormat="1" applyFont="1" applyBorder="1" applyAlignment="1">
      <alignment horizont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7" xfId="0" applyFont="1" applyBorder="1" applyAlignment="1">
      <alignment horizontal="center" vertical="center" wrapText="1"/>
    </xf>
    <xf numFmtId="2" fontId="57" fillId="0" borderId="6" xfId="0" applyNumberFormat="1" applyFont="1" applyBorder="1" applyAlignment="1">
      <alignment horizontal="center" vertical="top" wrapText="1"/>
    </xf>
    <xf numFmtId="0" fontId="3" fillId="0" borderId="0" xfId="0" applyFont="1" applyBorder="1" applyAlignment="1">
      <alignment wrapText="1"/>
    </xf>
    <xf numFmtId="0" fontId="14" fillId="0" borderId="1" xfId="0" applyFont="1" applyBorder="1" applyAlignment="1">
      <alignment horizontal="center" wrapText="1"/>
    </xf>
    <xf numFmtId="0" fontId="2" fillId="0" borderId="0" xfId="0" applyFont="1" applyAlignment="1">
      <alignment horizontal="center"/>
    </xf>
    <xf numFmtId="0" fontId="2" fillId="0" borderId="10" xfId="0" applyFont="1" applyBorder="1" applyAlignment="1">
      <alignment horizontal="center"/>
    </xf>
    <xf numFmtId="0" fontId="13" fillId="0" borderId="10" xfId="0" applyFont="1" applyBorder="1" applyAlignment="1">
      <alignment horizontal="center"/>
    </xf>
    <xf numFmtId="0" fontId="1" fillId="0" borderId="0" xfId="0" applyFont="1" applyBorder="1" applyAlignment="1">
      <alignment wrapText="1"/>
    </xf>
    <xf numFmtId="0" fontId="15" fillId="0" borderId="5" xfId="0" applyFont="1" applyBorder="1" applyAlignment="1">
      <alignment horizontal="left" wrapText="1"/>
    </xf>
    <xf numFmtId="0" fontId="60" fillId="0" borderId="5" xfId="0" applyFont="1" applyBorder="1" applyAlignment="1">
      <alignment horizontal="left" vertical="top" wrapText="1"/>
    </xf>
    <xf numFmtId="0" fontId="16" fillId="0" borderId="6" xfId="0" applyFont="1" applyBorder="1" applyAlignment="1">
      <alignment horizontal="left" wrapText="1"/>
    </xf>
    <xf numFmtId="49" fontId="14" fillId="0" borderId="1" xfId="0" applyNumberFormat="1" applyFont="1" applyBorder="1" applyAlignment="1">
      <alignment horizontal="center" wrapText="1"/>
    </xf>
    <xf numFmtId="2" fontId="2" fillId="0" borderId="4" xfId="0" applyNumberFormat="1" applyFont="1" applyBorder="1" applyAlignment="1" applyProtection="1">
      <alignment horizontal="right" vertical="center"/>
      <protection locked="0"/>
    </xf>
    <xf numFmtId="2" fontId="2" fillId="0" borderId="8" xfId="0" applyNumberFormat="1" applyFont="1" applyBorder="1" applyAlignment="1" applyProtection="1">
      <alignment horizontal="right" vertical="center"/>
      <protection locked="0"/>
    </xf>
    <xf numFmtId="2" fontId="2" fillId="0" borderId="4" xfId="0" applyNumberFormat="1" applyFont="1" applyBorder="1" applyAlignment="1" applyProtection="1">
      <alignment horizontal="right" vertical="center"/>
    </xf>
    <xf numFmtId="2" fontId="2" fillId="0" borderId="8" xfId="0" applyNumberFormat="1" applyFont="1" applyBorder="1" applyAlignment="1" applyProtection="1">
      <alignment horizontal="right" vertical="center"/>
    </xf>
    <xf numFmtId="2" fontId="2" fillId="0" borderId="4" xfId="0" applyNumberFormat="1" applyFont="1" applyBorder="1" applyAlignment="1" applyProtection="1">
      <alignment horizontal="right"/>
      <protection locked="0"/>
    </xf>
    <xf numFmtId="2" fontId="2" fillId="0" borderId="8" xfId="0" applyNumberFormat="1" applyFont="1" applyBorder="1" applyAlignment="1" applyProtection="1">
      <alignment horizontal="right"/>
      <protection locked="0"/>
    </xf>
    <xf numFmtId="2" fontId="2" fillId="0" borderId="1" xfId="0" applyNumberFormat="1" applyFont="1" applyBorder="1" applyAlignment="1" applyProtection="1">
      <alignment horizontal="right" vertical="center"/>
      <protection locked="0"/>
    </xf>
    <xf numFmtId="0" fontId="1" fillId="0" borderId="2" xfId="0" applyFont="1" applyFill="1" applyBorder="1" applyAlignment="1" applyProtection="1">
      <alignment horizontal="left" vertical="top" wrapText="1"/>
      <protection locked="0"/>
    </xf>
    <xf numFmtId="0" fontId="17" fillId="0" borderId="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2" fontId="57" fillId="0" borderId="6" xfId="0" applyNumberFormat="1" applyFont="1" applyBorder="1" applyAlignment="1" applyProtection="1">
      <alignment horizontal="center" vertical="top" wrapText="1"/>
      <protection locked="0"/>
    </xf>
    <xf numFmtId="0" fontId="57" fillId="0" borderId="6" xfId="0" applyFont="1" applyBorder="1" applyAlignment="1" applyProtection="1">
      <alignment horizontal="center" vertical="top" wrapText="1"/>
      <protection locked="0"/>
    </xf>
    <xf numFmtId="0" fontId="1" fillId="0" borderId="0" xfId="0" applyFont="1"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25" fillId="0" borderId="0" xfId="0" applyFont="1" applyAlignment="1" applyProtection="1">
      <alignment horizontal="center"/>
      <protection locked="0"/>
    </xf>
    <xf numFmtId="0" fontId="57" fillId="0" borderId="5" xfId="0" applyFont="1" applyBorder="1" applyAlignment="1" applyProtection="1">
      <alignment horizontal="left" wrapText="1"/>
      <protection locked="0"/>
    </xf>
    <xf numFmtId="0" fontId="15" fillId="0" borderId="0" xfId="0" applyFont="1" applyAlignment="1" applyProtection="1">
      <alignment horizontal="left" vertical="top" wrapText="1"/>
      <protection locked="0"/>
    </xf>
    <xf numFmtId="0" fontId="10" fillId="0" borderId="0" xfId="0" applyFont="1" applyAlignment="1" applyProtection="1">
      <alignment horizontal="center"/>
      <protection locked="0"/>
    </xf>
    <xf numFmtId="0" fontId="57" fillId="0" borderId="6" xfId="0" applyFont="1" applyBorder="1" applyAlignment="1" applyProtection="1">
      <alignment horizontal="center" vertical="top" wrapText="1"/>
    </xf>
    <xf numFmtId="0" fontId="16" fillId="0" borderId="0" xfId="0" applyFont="1" applyAlignment="1" applyProtection="1">
      <alignment horizontal="left" vertical="top" wrapText="1"/>
      <protection locked="0"/>
    </xf>
    <xf numFmtId="0" fontId="16" fillId="0" borderId="0" xfId="0" applyFont="1" applyBorder="1" applyAlignment="1" applyProtection="1">
      <alignment horizontal="left" vertical="top" wrapText="1"/>
      <protection locked="0"/>
    </xf>
    <xf numFmtId="0" fontId="17" fillId="0" borderId="17"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5" fillId="0" borderId="1" xfId="0" applyFont="1" applyBorder="1" applyAlignment="1" applyProtection="1">
      <alignment horizontal="center" vertical="top" wrapText="1"/>
      <protection locked="0"/>
    </xf>
    <xf numFmtId="0" fontId="13" fillId="0" borderId="1" xfId="0" applyFont="1" applyBorder="1" applyAlignment="1" applyProtection="1">
      <alignment horizontal="center" vertical="center" wrapText="1"/>
      <protection locked="0"/>
    </xf>
    <xf numFmtId="0" fontId="22" fillId="0" borderId="2" xfId="0" applyFont="1" applyBorder="1" applyAlignment="1" applyProtection="1">
      <alignment horizontal="center" vertical="top"/>
      <protection locked="0"/>
    </xf>
    <xf numFmtId="0" fontId="21" fillId="0" borderId="5" xfId="0" applyFont="1" applyBorder="1" applyAlignment="1" applyProtection="1">
      <alignment horizontal="center"/>
      <protection locked="0"/>
    </xf>
    <xf numFmtId="2" fontId="2" fillId="0" borderId="4" xfId="0" applyNumberFormat="1" applyFont="1" applyBorder="1" applyAlignment="1" applyProtection="1">
      <alignment horizontal="center" vertical="center"/>
      <protection locked="0"/>
    </xf>
    <xf numFmtId="2" fontId="2" fillId="0" borderId="8" xfId="0" applyNumberFormat="1" applyFont="1" applyBorder="1" applyAlignment="1" applyProtection="1">
      <alignment horizontal="center" vertical="center"/>
      <protection locked="0"/>
    </xf>
    <xf numFmtId="2" fontId="2" fillId="0" borderId="1" xfId="0" applyNumberFormat="1" applyFont="1" applyBorder="1" applyAlignment="1" applyProtection="1">
      <alignment horizontal="center" vertical="center"/>
      <protection locked="0"/>
    </xf>
    <xf numFmtId="0" fontId="17"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13"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2" fontId="57" fillId="0" borderId="5" xfId="0" applyNumberFormat="1"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0" fontId="57" fillId="0" borderId="6" xfId="0" applyFont="1" applyBorder="1" applyAlignment="1" applyProtection="1">
      <alignment horizontal="center" vertical="center" wrapText="1"/>
      <protection locked="0"/>
    </xf>
    <xf numFmtId="0" fontId="15" fillId="0" borderId="0" xfId="0" applyFont="1" applyAlignment="1" applyProtection="1">
      <alignment horizontal="left" wrapText="1"/>
      <protection locked="0"/>
    </xf>
    <xf numFmtId="0" fontId="15" fillId="0" borderId="5" xfId="0" applyFont="1" applyBorder="1" applyAlignment="1" applyProtection="1">
      <alignment horizontal="left" wrapText="1"/>
    </xf>
    <xf numFmtId="0" fontId="16" fillId="0" borderId="0" xfId="0" applyFont="1" applyAlignment="1" applyProtection="1">
      <alignment horizontal="left" wrapText="1"/>
      <protection locked="0"/>
    </xf>
    <xf numFmtId="0" fontId="16" fillId="0" borderId="6" xfId="0" applyFont="1" applyBorder="1" applyAlignment="1" applyProtection="1">
      <alignment horizontal="left" wrapText="1"/>
    </xf>
    <xf numFmtId="0" fontId="17" fillId="0" borderId="17" xfId="0" applyFont="1" applyBorder="1" applyAlignment="1" applyProtection="1">
      <alignment horizontal="center" vertical="center" wrapText="1"/>
    </xf>
    <xf numFmtId="0" fontId="17" fillId="0" borderId="18" xfId="0" applyFont="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0" fillId="0" borderId="0" xfId="0" applyAlignment="1">
      <alignment horizontal="center"/>
    </xf>
    <xf numFmtId="0" fontId="48" fillId="0" borderId="0" xfId="0" applyFont="1" applyAlignment="1">
      <alignment horizontal="center" wrapText="1"/>
    </xf>
    <xf numFmtId="0" fontId="48" fillId="0" borderId="5" xfId="0" applyFont="1" applyBorder="1" applyAlignment="1">
      <alignment horizontal="center" wrapText="1"/>
    </xf>
  </cellXfs>
  <cellStyles count="4">
    <cellStyle name="Обычный" xfId="0" builtinId="0"/>
    <cellStyle name="Обычный 2" xfId="1"/>
    <cellStyle name="Обычный 3" xfId="2"/>
    <cellStyle name="Стиль 1"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worksheet" Target="worksheets/sheet196.xml"/><Relationship Id="rId200"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d\NVV\&#1047;&#1074;&#1110;&#1090;%202009\&#1047;&#1072;%202009&#1088;&#1110;&#1082;\&#1044;&#1090;&#1050;&#1090;\1%20&#1052;&#1042;&#1057;%20&#1044;&#1090;&#1050;&#1090;&#1079;&#1072;20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7сп1050"/>
      <sheetName val="7сп3020"/>
      <sheetName val="7сп3030"/>
      <sheetName val="7сп3070"/>
      <sheetName val="7сп3080"/>
      <sheetName val="7сп3090"/>
      <sheetName val="7бт3010"/>
      <sheetName val="7бт3020"/>
      <sheetName val="7бт3030"/>
      <sheetName val="7бт3070"/>
      <sheetName val="7бт3080"/>
      <sheetName val="7бт3090"/>
      <sheetName val="Дт"/>
      <sheetName val="Кт"/>
      <sheetName val="Дт Кт"/>
      <sheetName val="Дт (2)"/>
      <sheetName val="Кт (3)"/>
      <sheetName val="Дт Кт на печать"/>
      <sheetName val="проверка"/>
      <sheetName val="7дЗАГразом"/>
      <sheetName val="7дСПЕЦразом"/>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Аркуш6">
    <tabColor rgb="FF00B050"/>
    <pageSetUpPr fitToPage="1"/>
  </sheetPr>
  <dimension ref="A1:L103"/>
  <sheetViews>
    <sheetView tabSelected="1" topLeftCell="A4" zoomScale="130" zoomScaleNormal="130" workbookViewId="0">
      <selection sqref="A1:A2"/>
    </sheetView>
  </sheetViews>
  <sheetFormatPr defaultRowHeight="15"/>
  <cols>
    <col min="1" max="1" width="53.42578125" customWidth="1"/>
    <col min="2" max="2" width="5" customWidth="1"/>
    <col min="3" max="3" width="4.42578125" customWidth="1"/>
    <col min="4" max="4" width="11.5703125" customWidth="1"/>
    <col min="5" max="5" width="11.85546875" customWidth="1"/>
    <col min="6" max="6" width="9.85546875" customWidth="1"/>
    <col min="7" max="7" width="12" customWidth="1"/>
    <col min="8" max="8" width="10.7109375" customWidth="1"/>
    <col min="9" max="9" width="11.5703125" customWidth="1"/>
    <col min="10" max="10" width="12.42578125" customWidth="1"/>
    <col min="12" max="12" width="10.140625" customWidth="1"/>
  </cols>
  <sheetData>
    <row r="1" spans="1:12" s="1" customFormat="1" ht="15" customHeight="1">
      <c r="A1" s="431" t="s">
        <v>4815</v>
      </c>
      <c r="H1" s="418" t="s">
        <v>4816</v>
      </c>
      <c r="I1" s="418"/>
      <c r="J1" s="418"/>
    </row>
    <row r="2" spans="1:12" s="1" customFormat="1">
      <c r="A2" s="431"/>
      <c r="G2" s="33"/>
      <c r="H2" s="418"/>
      <c r="I2" s="418"/>
      <c r="J2" s="418"/>
    </row>
    <row r="3" spans="1:12" s="1" customFormat="1" ht="0.75" customHeight="1">
      <c r="G3" s="33"/>
      <c r="H3" s="418"/>
      <c r="I3" s="418"/>
      <c r="J3" s="418"/>
    </row>
    <row r="4" spans="1:12" s="1" customFormat="1">
      <c r="A4" s="424" t="s">
        <v>436</v>
      </c>
      <c r="B4" s="424"/>
      <c r="C4" s="424"/>
      <c r="D4" s="424"/>
      <c r="E4" s="424"/>
      <c r="F4" s="424"/>
      <c r="G4" s="424"/>
      <c r="H4" s="424"/>
      <c r="I4" s="424"/>
      <c r="J4" s="424"/>
      <c r="K4" s="32"/>
      <c r="L4" s="32"/>
    </row>
    <row r="5" spans="1:12" s="1" customFormat="1">
      <c r="A5" s="422" t="s">
        <v>4818</v>
      </c>
      <c r="B5" s="422"/>
      <c r="C5" s="422"/>
      <c r="D5" s="422"/>
      <c r="E5" s="422"/>
      <c r="F5" s="422"/>
      <c r="G5" s="89" t="s">
        <v>1621</v>
      </c>
      <c r="H5" s="32" t="s">
        <v>4819</v>
      </c>
      <c r="I5" s="32"/>
      <c r="J5" s="32"/>
      <c r="K5" s="32"/>
      <c r="L5" s="32"/>
    </row>
    <row r="6" spans="1:12" s="1" customFormat="1">
      <c r="A6" s="423" t="s">
        <v>4820</v>
      </c>
      <c r="B6" s="423"/>
      <c r="C6" s="423"/>
      <c r="D6" s="423"/>
      <c r="E6" s="423"/>
      <c r="F6" s="423"/>
      <c r="G6" s="423"/>
      <c r="H6" s="423"/>
      <c r="I6" s="423"/>
      <c r="J6" s="423"/>
    </row>
    <row r="7" spans="1:12" s="2" customFormat="1" ht="11.25" customHeight="1">
      <c r="J7" s="184" t="s">
        <v>437</v>
      </c>
    </row>
    <row r="8" spans="1:12" s="2" customFormat="1" ht="6.75" hidden="1" customHeight="1">
      <c r="J8" s="148"/>
    </row>
    <row r="9" spans="1:12" s="2" customFormat="1" ht="22.5" customHeight="1">
      <c r="A9" s="66" t="s">
        <v>438</v>
      </c>
      <c r="B9" s="427" t="s">
        <v>4806</v>
      </c>
      <c r="C9" s="427"/>
      <c r="D9" s="427"/>
      <c r="E9" s="427"/>
      <c r="F9" s="427"/>
      <c r="G9" s="427"/>
      <c r="H9" s="427"/>
      <c r="I9" s="69" t="s">
        <v>439</v>
      </c>
      <c r="J9" s="68" t="s">
        <v>4808</v>
      </c>
    </row>
    <row r="10" spans="1:12" s="2" customFormat="1" ht="11.25" customHeight="1">
      <c r="A10" s="5" t="s">
        <v>201</v>
      </c>
      <c r="B10" s="428" t="s">
        <v>4807</v>
      </c>
      <c r="C10" s="428"/>
      <c r="D10" s="428"/>
      <c r="E10" s="428"/>
      <c r="F10" s="428"/>
      <c r="G10" s="428"/>
      <c r="H10" s="428"/>
      <c r="I10" s="2" t="s">
        <v>202</v>
      </c>
      <c r="J10" s="3">
        <v>1210138400</v>
      </c>
    </row>
    <row r="11" spans="1:12" s="2" customFormat="1" ht="11.25" customHeight="1">
      <c r="A11" s="157" t="s">
        <v>441</v>
      </c>
      <c r="B11" s="425" t="s">
        <v>497</v>
      </c>
      <c r="C11" s="425"/>
      <c r="D11" s="425"/>
      <c r="E11" s="425"/>
      <c r="F11" s="425"/>
      <c r="G11" s="425"/>
      <c r="H11" s="425"/>
      <c r="I11" s="147" t="s">
        <v>440</v>
      </c>
      <c r="J11" s="3">
        <v>420</v>
      </c>
    </row>
    <row r="12" spans="1:12" s="2" customFormat="1" ht="11.25" customHeight="1">
      <c r="A12" s="415" t="s">
        <v>203</v>
      </c>
      <c r="B12" s="415"/>
      <c r="C12" s="415"/>
      <c r="D12" s="277" t="s">
        <v>219</v>
      </c>
      <c r="E12" s="426" t="s">
        <v>219</v>
      </c>
      <c r="F12" s="426"/>
      <c r="G12" s="426"/>
      <c r="H12" s="426"/>
    </row>
    <row r="13" spans="1:12" s="2" customFormat="1" ht="15" customHeight="1">
      <c r="A13" s="435" t="s">
        <v>205</v>
      </c>
      <c r="B13" s="435"/>
      <c r="C13" s="435"/>
      <c r="D13" s="295"/>
      <c r="E13" s="437"/>
      <c r="F13" s="437"/>
      <c r="G13" s="437"/>
      <c r="H13" s="437"/>
      <c r="I13" s="437"/>
      <c r="J13" s="437"/>
    </row>
    <row r="14" spans="1:12" s="2" customFormat="1" ht="11.25" customHeight="1">
      <c r="A14" s="436" t="s">
        <v>4811</v>
      </c>
      <c r="B14" s="436"/>
      <c r="C14" s="436"/>
      <c r="D14" s="159" t="s">
        <v>219</v>
      </c>
      <c r="E14" s="421" t="s">
        <v>219</v>
      </c>
      <c r="F14" s="421"/>
      <c r="G14" s="421"/>
      <c r="H14" s="421"/>
      <c r="I14" s="421"/>
      <c r="J14" s="421"/>
    </row>
    <row r="15" spans="1:12" s="2" customFormat="1" ht="43.5" customHeight="1">
      <c r="A15" s="413" t="s">
        <v>4813</v>
      </c>
      <c r="B15" s="413"/>
      <c r="C15" s="413"/>
      <c r="D15" s="416" t="s">
        <v>4817</v>
      </c>
      <c r="E15" s="416"/>
      <c r="F15" s="416"/>
      <c r="G15" s="416"/>
      <c r="H15" s="416"/>
      <c r="I15" s="416"/>
      <c r="J15" s="416"/>
    </row>
    <row r="16" spans="1:12" s="2" customFormat="1" ht="11.25">
      <c r="A16" s="149" t="s">
        <v>4814</v>
      </c>
    </row>
    <row r="17" spans="1:10" s="2" customFormat="1" ht="11.25">
      <c r="A17" s="149" t="s">
        <v>559</v>
      </c>
    </row>
    <row r="18" spans="1:10" s="2" customFormat="1" ht="1.5" customHeight="1" thickBot="1">
      <c r="A18" s="432"/>
      <c r="B18" s="432"/>
      <c r="C18" s="432"/>
      <c r="D18" s="432"/>
      <c r="E18" s="432"/>
      <c r="F18" s="432"/>
      <c r="G18" s="432"/>
      <c r="H18" s="432"/>
      <c r="I18" s="432"/>
      <c r="J18" s="432"/>
    </row>
    <row r="19" spans="1:10" s="2" customFormat="1" ht="12.75" thickTop="1" thickBot="1">
      <c r="A19" s="433" t="s">
        <v>209</v>
      </c>
      <c r="B19" s="419" t="s">
        <v>446</v>
      </c>
      <c r="C19" s="433" t="s">
        <v>211</v>
      </c>
      <c r="D19" s="419" t="s">
        <v>444</v>
      </c>
      <c r="E19" s="419" t="s">
        <v>447</v>
      </c>
      <c r="F19" s="429" t="s">
        <v>445</v>
      </c>
      <c r="G19" s="429" t="s">
        <v>443</v>
      </c>
      <c r="H19" s="429" t="s">
        <v>4032</v>
      </c>
      <c r="I19" s="429" t="s">
        <v>4033</v>
      </c>
      <c r="J19" s="419" t="s">
        <v>442</v>
      </c>
    </row>
    <row r="20" spans="1:10" s="2" customFormat="1" ht="12.75" thickTop="1" thickBot="1">
      <c r="A20" s="433"/>
      <c r="B20" s="420"/>
      <c r="C20" s="433"/>
      <c r="D20" s="420"/>
      <c r="E20" s="420"/>
      <c r="F20" s="429"/>
      <c r="G20" s="429"/>
      <c r="H20" s="429"/>
      <c r="I20" s="429"/>
      <c r="J20" s="420"/>
    </row>
    <row r="21" spans="1:10" s="2" customFormat="1" ht="12.75" thickTop="1" thickBot="1">
      <c r="A21" s="433"/>
      <c r="B21" s="420"/>
      <c r="C21" s="433"/>
      <c r="D21" s="420"/>
      <c r="E21" s="420"/>
      <c r="F21" s="429"/>
      <c r="G21" s="429"/>
      <c r="H21" s="429"/>
      <c r="I21" s="429"/>
      <c r="J21" s="420"/>
    </row>
    <row r="22" spans="1:10" s="2" customFormat="1" ht="12.75" thickTop="1" thickBot="1">
      <c r="A22" s="308">
        <v>1</v>
      </c>
      <c r="B22" s="308">
        <v>2</v>
      </c>
      <c r="C22" s="308">
        <v>3</v>
      </c>
      <c r="D22" s="308">
        <v>4</v>
      </c>
      <c r="E22" s="308">
        <v>5</v>
      </c>
      <c r="F22" s="308">
        <v>6</v>
      </c>
      <c r="G22" s="308">
        <v>7</v>
      </c>
      <c r="H22" s="308">
        <v>8</v>
      </c>
      <c r="I22" s="308">
        <v>9</v>
      </c>
      <c r="J22" s="308">
        <v>10</v>
      </c>
    </row>
    <row r="23" spans="1:10" s="2" customFormat="1" ht="12.75" thickTop="1" thickBot="1">
      <c r="A23" s="297" t="s">
        <v>4517</v>
      </c>
      <c r="B23" s="297" t="s">
        <v>218</v>
      </c>
      <c r="C23" s="353" t="s">
        <v>276</v>
      </c>
      <c r="D23" s="347">
        <v>88019163.700000003</v>
      </c>
      <c r="E23" s="347">
        <v>88019163.700000003</v>
      </c>
      <c r="F23" s="347">
        <v>0</v>
      </c>
      <c r="G23" s="347">
        <v>82006151.340000004</v>
      </c>
      <c r="H23" s="347">
        <v>82006151.340000004</v>
      </c>
      <c r="I23" s="347">
        <v>82391916.390000001</v>
      </c>
      <c r="J23" s="347">
        <v>0</v>
      </c>
    </row>
    <row r="24" spans="1:10" s="158" customFormat="1" ht="23.25" thickTop="1" thickBot="1">
      <c r="A24" s="309" t="s">
        <v>4552</v>
      </c>
      <c r="B24" s="297">
        <v>2000</v>
      </c>
      <c r="C24" s="353" t="s">
        <v>277</v>
      </c>
      <c r="D24" s="347">
        <v>88019163.700000003</v>
      </c>
      <c r="E24" s="347">
        <v>0</v>
      </c>
      <c r="F24" s="347">
        <v>0</v>
      </c>
      <c r="G24" s="347">
        <v>82006151.340000004</v>
      </c>
      <c r="H24" s="347">
        <v>82006151.340000004</v>
      </c>
      <c r="I24" s="347">
        <v>82391916.390000001</v>
      </c>
      <c r="J24" s="347">
        <v>0</v>
      </c>
    </row>
    <row r="25" spans="1:10" s="158" customFormat="1" ht="12.75" thickTop="1" thickBot="1">
      <c r="A25" s="310" t="s">
        <v>4518</v>
      </c>
      <c r="B25" s="297">
        <v>2100</v>
      </c>
      <c r="C25" s="353" t="s">
        <v>278</v>
      </c>
      <c r="D25" s="347">
        <v>63746233</v>
      </c>
      <c r="E25" s="347">
        <v>0</v>
      </c>
      <c r="F25" s="347">
        <v>0</v>
      </c>
      <c r="G25" s="347">
        <v>63563209.189999998</v>
      </c>
      <c r="H25" s="347">
        <v>63563209.189999998</v>
      </c>
      <c r="I25" s="347">
        <v>63563209.189999998</v>
      </c>
      <c r="J25" s="347">
        <v>0</v>
      </c>
    </row>
    <row r="26" spans="1:10" s="229" customFormat="1" ht="12.75" thickTop="1" thickBot="1">
      <c r="A26" s="311" t="s">
        <v>4519</v>
      </c>
      <c r="B26" s="312">
        <v>2110</v>
      </c>
      <c r="C26" s="354" t="s">
        <v>279</v>
      </c>
      <c r="D26" s="347">
        <v>46674038</v>
      </c>
      <c r="E26" s="347">
        <v>46674038</v>
      </c>
      <c r="F26" s="347">
        <v>0</v>
      </c>
      <c r="G26" s="347">
        <v>46543286.820000015</v>
      </c>
      <c r="H26" s="347">
        <v>46543286.820000008</v>
      </c>
      <c r="I26" s="347">
        <v>46543286.820000015</v>
      </c>
      <c r="J26" s="347">
        <v>0</v>
      </c>
    </row>
    <row r="27" spans="1:10" s="147" customFormat="1" ht="12.75" thickTop="1" thickBot="1">
      <c r="A27" s="313" t="s">
        <v>223</v>
      </c>
      <c r="B27" s="314">
        <v>2111</v>
      </c>
      <c r="C27" s="355" t="s">
        <v>280</v>
      </c>
      <c r="D27" s="347">
        <v>46674038</v>
      </c>
      <c r="E27" s="347">
        <v>0</v>
      </c>
      <c r="F27" s="347">
        <v>0</v>
      </c>
      <c r="G27" s="347">
        <v>46543286.820000015</v>
      </c>
      <c r="H27" s="347">
        <v>46543286.820000008</v>
      </c>
      <c r="I27" s="347">
        <v>46543286.820000015</v>
      </c>
      <c r="J27" s="347">
        <v>0</v>
      </c>
    </row>
    <row r="28" spans="1:10" s="147" customFormat="1" ht="12.75" thickTop="1" thickBot="1">
      <c r="A28" s="313" t="s">
        <v>4520</v>
      </c>
      <c r="B28" s="314">
        <v>2112</v>
      </c>
      <c r="C28" s="355" t="s">
        <v>281</v>
      </c>
      <c r="D28" s="347">
        <v>0</v>
      </c>
      <c r="E28" s="347">
        <v>0</v>
      </c>
      <c r="F28" s="347">
        <v>0</v>
      </c>
      <c r="G28" s="347">
        <v>0</v>
      </c>
      <c r="H28" s="347">
        <v>0</v>
      </c>
      <c r="I28" s="347">
        <v>0</v>
      </c>
      <c r="J28" s="347">
        <v>0</v>
      </c>
    </row>
    <row r="29" spans="1:10" s="229" customFormat="1" ht="12.75" thickTop="1" thickBot="1">
      <c r="A29" s="315" t="s">
        <v>4521</v>
      </c>
      <c r="B29" s="312">
        <v>2120</v>
      </c>
      <c r="C29" s="354" t="s">
        <v>282</v>
      </c>
      <c r="D29" s="347">
        <v>17072195</v>
      </c>
      <c r="E29" s="347">
        <v>17072195</v>
      </c>
      <c r="F29" s="347">
        <v>0</v>
      </c>
      <c r="G29" s="347">
        <v>17019922.369999997</v>
      </c>
      <c r="H29" s="347">
        <v>17019922.369999997</v>
      </c>
      <c r="I29" s="347">
        <v>17019922.369999997</v>
      </c>
      <c r="J29" s="347">
        <v>0</v>
      </c>
    </row>
    <row r="30" spans="1:10" s="158" customFormat="1" ht="11.25" customHeight="1" thickTop="1" thickBot="1">
      <c r="A30" s="316" t="s">
        <v>4522</v>
      </c>
      <c r="B30" s="297">
        <v>2200</v>
      </c>
      <c r="C30" s="353" t="s">
        <v>283</v>
      </c>
      <c r="D30" s="347">
        <v>23635385.700000003</v>
      </c>
      <c r="E30" s="347">
        <v>0</v>
      </c>
      <c r="F30" s="347">
        <v>0</v>
      </c>
      <c r="G30" s="347">
        <v>17828353.59</v>
      </c>
      <c r="H30" s="347">
        <v>17828353.59</v>
      </c>
      <c r="I30" s="347">
        <v>18215900.470000003</v>
      </c>
      <c r="J30" s="347">
        <v>0</v>
      </c>
    </row>
    <row r="31" spans="1:10" s="229" customFormat="1" ht="12" customHeight="1" thickTop="1" thickBot="1">
      <c r="A31" s="317" t="s">
        <v>4523</v>
      </c>
      <c r="B31" s="312">
        <v>2210</v>
      </c>
      <c r="C31" s="354" t="s">
        <v>284</v>
      </c>
      <c r="D31" s="412">
        <v>1542204.7</v>
      </c>
      <c r="E31" s="347">
        <v>0</v>
      </c>
      <c r="F31" s="347">
        <v>0</v>
      </c>
      <c r="G31" s="347">
        <v>514621.49000000005</v>
      </c>
      <c r="H31" s="347">
        <v>514621.49000000005</v>
      </c>
      <c r="I31" s="347">
        <v>452456.14</v>
      </c>
      <c r="J31" s="347">
        <v>0</v>
      </c>
    </row>
    <row r="32" spans="1:10" s="229" customFormat="1" ht="12.75" thickTop="1" thickBot="1">
      <c r="A32" s="317" t="s">
        <v>4524</v>
      </c>
      <c r="B32" s="312">
        <v>2220</v>
      </c>
      <c r="C32" s="312">
        <v>100</v>
      </c>
      <c r="D32" s="347">
        <v>17988</v>
      </c>
      <c r="E32" s="347">
        <v>17988</v>
      </c>
      <c r="F32" s="347">
        <v>0</v>
      </c>
      <c r="G32" s="347">
        <v>0</v>
      </c>
      <c r="H32" s="347">
        <v>0</v>
      </c>
      <c r="I32" s="347">
        <v>6754.0199999999995</v>
      </c>
      <c r="J32" s="347">
        <v>0</v>
      </c>
    </row>
    <row r="33" spans="1:10" s="229" customFormat="1" ht="12.75" thickTop="1" thickBot="1">
      <c r="A33" s="317" t="s">
        <v>4525</v>
      </c>
      <c r="B33" s="312">
        <v>2230</v>
      </c>
      <c r="C33" s="312">
        <v>110</v>
      </c>
      <c r="D33" s="347">
        <v>5545815</v>
      </c>
      <c r="E33" s="347">
        <v>5545815</v>
      </c>
      <c r="F33" s="347">
        <v>0</v>
      </c>
      <c r="G33" s="347">
        <v>5218447.54</v>
      </c>
      <c r="H33" s="347">
        <v>5218447.54</v>
      </c>
      <c r="I33" s="347">
        <v>5243532.71</v>
      </c>
      <c r="J33" s="347">
        <v>0</v>
      </c>
    </row>
    <row r="34" spans="1:10" s="229" customFormat="1" ht="12.75" thickTop="1" thickBot="1">
      <c r="A34" s="311" t="s">
        <v>4526</v>
      </c>
      <c r="B34" s="312">
        <v>2240</v>
      </c>
      <c r="C34" s="312">
        <v>120</v>
      </c>
      <c r="D34" s="347">
        <v>2920563.42</v>
      </c>
      <c r="E34" s="347">
        <v>0</v>
      </c>
      <c r="F34" s="347">
        <v>0</v>
      </c>
      <c r="G34" s="347">
        <v>1134245.4799999997</v>
      </c>
      <c r="H34" s="347">
        <v>1134245.48</v>
      </c>
      <c r="I34" s="347">
        <v>1164643.7200000002</v>
      </c>
      <c r="J34" s="347">
        <v>0</v>
      </c>
    </row>
    <row r="35" spans="1:10" s="229" customFormat="1" ht="12.75" thickTop="1" thickBot="1">
      <c r="A35" s="311" t="s">
        <v>228</v>
      </c>
      <c r="B35" s="312">
        <v>2250</v>
      </c>
      <c r="C35" s="312">
        <v>130</v>
      </c>
      <c r="D35" s="347">
        <v>20811</v>
      </c>
      <c r="E35" s="347">
        <v>0</v>
      </c>
      <c r="F35" s="347">
        <v>0</v>
      </c>
      <c r="G35" s="347">
        <v>1049.5</v>
      </c>
      <c r="H35" s="347">
        <v>1049.5</v>
      </c>
      <c r="I35" s="347">
        <v>2198.5</v>
      </c>
      <c r="J35" s="347">
        <v>0</v>
      </c>
    </row>
    <row r="36" spans="1:10" s="229" customFormat="1" ht="12.75" thickTop="1" thickBot="1">
      <c r="A36" s="318" t="s">
        <v>4527</v>
      </c>
      <c r="B36" s="312">
        <v>2260</v>
      </c>
      <c r="C36" s="312">
        <v>140</v>
      </c>
      <c r="D36" s="347">
        <v>0</v>
      </c>
      <c r="E36" s="347">
        <v>0</v>
      </c>
      <c r="F36" s="347">
        <v>0</v>
      </c>
      <c r="G36" s="347">
        <v>0</v>
      </c>
      <c r="H36" s="347">
        <v>0</v>
      </c>
      <c r="I36" s="347">
        <v>0</v>
      </c>
      <c r="J36" s="347">
        <v>0</v>
      </c>
    </row>
    <row r="37" spans="1:10" s="229" customFormat="1" ht="12.75" thickTop="1" thickBot="1">
      <c r="A37" s="315" t="s">
        <v>230</v>
      </c>
      <c r="B37" s="312">
        <v>2270</v>
      </c>
      <c r="C37" s="312">
        <v>150</v>
      </c>
      <c r="D37" s="347">
        <v>13570603.580000002</v>
      </c>
      <c r="E37" s="347">
        <v>13570603.579999998</v>
      </c>
      <c r="F37" s="347">
        <v>0</v>
      </c>
      <c r="G37" s="347">
        <v>10959989.58</v>
      </c>
      <c r="H37" s="347">
        <v>10959989.58</v>
      </c>
      <c r="I37" s="347">
        <v>11344741.380000001</v>
      </c>
      <c r="J37" s="347">
        <v>0</v>
      </c>
    </row>
    <row r="38" spans="1:10" s="147" customFormat="1" ht="12.75" thickTop="1" thickBot="1">
      <c r="A38" s="313" t="s">
        <v>231</v>
      </c>
      <c r="B38" s="314">
        <v>2271</v>
      </c>
      <c r="C38" s="314">
        <v>160</v>
      </c>
      <c r="D38" s="347">
        <v>5194726</v>
      </c>
      <c r="E38" s="347">
        <v>0</v>
      </c>
      <c r="F38" s="347">
        <v>0</v>
      </c>
      <c r="G38" s="347">
        <v>3635225.35</v>
      </c>
      <c r="H38" s="347">
        <v>3635225.35</v>
      </c>
      <c r="I38" s="347">
        <v>3934158.27</v>
      </c>
      <c r="J38" s="347">
        <v>0</v>
      </c>
    </row>
    <row r="39" spans="1:10" s="147" customFormat="1" ht="12.75" thickTop="1" thickBot="1">
      <c r="A39" s="313" t="s">
        <v>4528</v>
      </c>
      <c r="B39" s="314">
        <v>2272</v>
      </c>
      <c r="C39" s="314">
        <v>170</v>
      </c>
      <c r="D39" s="347">
        <v>795698.72</v>
      </c>
      <c r="E39" s="347">
        <v>0</v>
      </c>
      <c r="F39" s="347">
        <v>0</v>
      </c>
      <c r="G39" s="347">
        <v>593660.34</v>
      </c>
      <c r="H39" s="347">
        <v>593660.34</v>
      </c>
      <c r="I39" s="347">
        <v>603584.93999999994</v>
      </c>
      <c r="J39" s="347">
        <v>0</v>
      </c>
    </row>
    <row r="40" spans="1:10" s="147" customFormat="1" ht="12.75" thickTop="1" thickBot="1">
      <c r="A40" s="313" t="s">
        <v>233</v>
      </c>
      <c r="B40" s="314">
        <v>2273</v>
      </c>
      <c r="C40" s="314">
        <v>180</v>
      </c>
      <c r="D40" s="347">
        <v>2936197</v>
      </c>
      <c r="E40" s="347">
        <v>0</v>
      </c>
      <c r="F40" s="347">
        <v>0</v>
      </c>
      <c r="G40" s="347">
        <v>2817184.4</v>
      </c>
      <c r="H40" s="347">
        <v>2817184.4000000004</v>
      </c>
      <c r="I40" s="347">
        <v>2893078.68</v>
      </c>
      <c r="J40" s="347">
        <v>0</v>
      </c>
    </row>
    <row r="41" spans="1:10" s="147" customFormat="1" ht="12.75" thickTop="1" thickBot="1">
      <c r="A41" s="313" t="s">
        <v>234</v>
      </c>
      <c r="B41" s="314">
        <v>2274</v>
      </c>
      <c r="C41" s="314">
        <v>190</v>
      </c>
      <c r="D41" s="347">
        <v>4643981.8600000003</v>
      </c>
      <c r="E41" s="347">
        <v>0</v>
      </c>
      <c r="F41" s="347">
        <v>0</v>
      </c>
      <c r="G41" s="347">
        <v>3913919.49</v>
      </c>
      <c r="H41" s="347">
        <v>3913919.49</v>
      </c>
      <c r="I41" s="347">
        <v>3913919.49</v>
      </c>
      <c r="J41" s="347">
        <v>0</v>
      </c>
    </row>
    <row r="42" spans="1:10" s="147" customFormat="1" ht="12.75" thickTop="1" thickBot="1">
      <c r="A42" s="313" t="s">
        <v>236</v>
      </c>
      <c r="B42" s="314">
        <v>2275</v>
      </c>
      <c r="C42" s="314">
        <v>200</v>
      </c>
      <c r="D42" s="347">
        <v>0</v>
      </c>
      <c r="E42" s="347">
        <v>0</v>
      </c>
      <c r="F42" s="347">
        <v>0</v>
      </c>
      <c r="G42" s="347">
        <v>0</v>
      </c>
      <c r="H42" s="347">
        <v>0</v>
      </c>
      <c r="I42" s="347">
        <v>0</v>
      </c>
      <c r="J42" s="347">
        <v>0</v>
      </c>
    </row>
    <row r="43" spans="1:10" s="229" customFormat="1" ht="24" thickTop="1" thickBot="1">
      <c r="A43" s="318" t="s">
        <v>4529</v>
      </c>
      <c r="B43" s="312">
        <v>2280</v>
      </c>
      <c r="C43" s="312">
        <v>210</v>
      </c>
      <c r="D43" s="347">
        <v>17400</v>
      </c>
      <c r="E43" s="347">
        <v>0</v>
      </c>
      <c r="F43" s="347">
        <v>0</v>
      </c>
      <c r="G43" s="347">
        <v>0</v>
      </c>
      <c r="H43" s="347">
        <v>0</v>
      </c>
      <c r="I43" s="347">
        <v>1574</v>
      </c>
      <c r="J43" s="347">
        <v>0</v>
      </c>
    </row>
    <row r="44" spans="1:10" s="147" customFormat="1" ht="24" thickTop="1" thickBot="1">
      <c r="A44" s="319" t="s">
        <v>4530</v>
      </c>
      <c r="B44" s="320">
        <v>2281</v>
      </c>
      <c r="C44" s="320">
        <v>220</v>
      </c>
      <c r="D44" s="347">
        <v>0</v>
      </c>
      <c r="E44" s="347">
        <v>0</v>
      </c>
      <c r="F44" s="347">
        <v>0</v>
      </c>
      <c r="G44" s="347">
        <v>0</v>
      </c>
      <c r="H44" s="347">
        <v>0</v>
      </c>
      <c r="I44" s="347">
        <v>0</v>
      </c>
      <c r="J44" s="347">
        <v>0</v>
      </c>
    </row>
    <row r="45" spans="1:10" s="147" customFormat="1" ht="24" thickTop="1" thickBot="1">
      <c r="A45" s="321" t="s">
        <v>4531</v>
      </c>
      <c r="B45" s="320">
        <v>2282</v>
      </c>
      <c r="C45" s="320">
        <v>230</v>
      </c>
      <c r="D45" s="347">
        <v>17400</v>
      </c>
      <c r="E45" s="347">
        <v>17400</v>
      </c>
      <c r="F45" s="347">
        <v>0</v>
      </c>
      <c r="G45" s="347">
        <v>0</v>
      </c>
      <c r="H45" s="347">
        <v>0</v>
      </c>
      <c r="I45" s="347">
        <v>1574</v>
      </c>
      <c r="J45" s="347">
        <v>0</v>
      </c>
    </row>
    <row r="46" spans="1:10" s="158" customFormat="1" ht="12.75" thickTop="1" thickBot="1">
      <c r="A46" s="310" t="s">
        <v>4532</v>
      </c>
      <c r="B46" s="309">
        <v>2400</v>
      </c>
      <c r="C46" s="309">
        <v>240</v>
      </c>
      <c r="D46" s="347">
        <v>0</v>
      </c>
      <c r="E46" s="347">
        <v>0</v>
      </c>
      <c r="F46" s="347">
        <v>0</v>
      </c>
      <c r="G46" s="347">
        <v>0</v>
      </c>
      <c r="H46" s="347">
        <v>0</v>
      </c>
      <c r="I46" s="347">
        <v>0</v>
      </c>
      <c r="J46" s="347">
        <v>0</v>
      </c>
    </row>
    <row r="47" spans="1:10" s="229" customFormat="1" ht="12.75" thickTop="1" thickBot="1">
      <c r="A47" s="322" t="s">
        <v>4533</v>
      </c>
      <c r="B47" s="323">
        <v>2410</v>
      </c>
      <c r="C47" s="323">
        <v>250</v>
      </c>
      <c r="D47" s="347">
        <v>0</v>
      </c>
      <c r="E47" s="347">
        <v>0</v>
      </c>
      <c r="F47" s="347">
        <v>0</v>
      </c>
      <c r="G47" s="347">
        <v>0</v>
      </c>
      <c r="H47" s="347">
        <v>0</v>
      </c>
      <c r="I47" s="347">
        <v>0</v>
      </c>
      <c r="J47" s="347">
        <v>0</v>
      </c>
    </row>
    <row r="48" spans="1:10" s="229" customFormat="1" ht="12.75" thickTop="1" thickBot="1">
      <c r="A48" s="322" t="s">
        <v>4534</v>
      </c>
      <c r="B48" s="323">
        <v>2420</v>
      </c>
      <c r="C48" s="323">
        <v>260</v>
      </c>
      <c r="D48" s="347">
        <v>0</v>
      </c>
      <c r="E48" s="347">
        <v>0</v>
      </c>
      <c r="F48" s="347">
        <v>0</v>
      </c>
      <c r="G48" s="347">
        <v>0</v>
      </c>
      <c r="H48" s="347">
        <v>0</v>
      </c>
      <c r="I48" s="347">
        <v>0</v>
      </c>
      <c r="J48" s="347">
        <v>0</v>
      </c>
    </row>
    <row r="49" spans="1:10" s="158" customFormat="1" ht="12" customHeight="1" thickTop="1" thickBot="1">
      <c r="A49" s="324" t="s">
        <v>4535</v>
      </c>
      <c r="B49" s="309">
        <v>2600</v>
      </c>
      <c r="C49" s="309">
        <v>270</v>
      </c>
      <c r="D49" s="347">
        <v>0</v>
      </c>
      <c r="E49" s="347">
        <v>0</v>
      </c>
      <c r="F49" s="347">
        <v>0</v>
      </c>
      <c r="G49" s="347">
        <v>0</v>
      </c>
      <c r="H49" s="347">
        <v>0</v>
      </c>
      <c r="I49" s="347">
        <v>0</v>
      </c>
      <c r="J49" s="347">
        <v>0</v>
      </c>
    </row>
    <row r="50" spans="1:10" s="229" customFormat="1" ht="24.75" customHeight="1" thickTop="1" thickBot="1">
      <c r="A50" s="315" t="s">
        <v>242</v>
      </c>
      <c r="B50" s="323">
        <v>2610</v>
      </c>
      <c r="C50" s="323">
        <v>280</v>
      </c>
      <c r="D50" s="347">
        <v>0</v>
      </c>
      <c r="E50" s="347">
        <v>0</v>
      </c>
      <c r="F50" s="347">
        <v>0</v>
      </c>
      <c r="G50" s="347">
        <v>0</v>
      </c>
      <c r="H50" s="347">
        <v>0</v>
      </c>
      <c r="I50" s="347">
        <v>0</v>
      </c>
      <c r="J50" s="347">
        <v>0</v>
      </c>
    </row>
    <row r="51" spans="1:10" s="229" customFormat="1" ht="12.75" customHeight="1" thickTop="1" thickBot="1">
      <c r="A51" s="315" t="s">
        <v>243</v>
      </c>
      <c r="B51" s="323">
        <v>2620</v>
      </c>
      <c r="C51" s="323">
        <v>290</v>
      </c>
      <c r="D51" s="347">
        <v>0</v>
      </c>
      <c r="E51" s="347">
        <v>0</v>
      </c>
      <c r="F51" s="347">
        <v>0</v>
      </c>
      <c r="G51" s="347">
        <v>0</v>
      </c>
      <c r="H51" s="347">
        <v>0</v>
      </c>
      <c r="I51" s="347">
        <v>0</v>
      </c>
      <c r="J51" s="347">
        <v>0</v>
      </c>
    </row>
    <row r="52" spans="1:10" s="229" customFormat="1" ht="24" thickTop="1" thickBot="1">
      <c r="A52" s="322" t="s">
        <v>4536</v>
      </c>
      <c r="B52" s="323">
        <v>2630</v>
      </c>
      <c r="C52" s="323">
        <v>300</v>
      </c>
      <c r="D52" s="347">
        <v>0</v>
      </c>
      <c r="E52" s="347">
        <v>0</v>
      </c>
      <c r="F52" s="347">
        <v>0</v>
      </c>
      <c r="G52" s="347">
        <v>0</v>
      </c>
      <c r="H52" s="347">
        <v>0</v>
      </c>
      <c r="I52" s="347">
        <v>0</v>
      </c>
      <c r="J52" s="347">
        <v>0</v>
      </c>
    </row>
    <row r="53" spans="1:10" s="158" customFormat="1" ht="12.75" thickTop="1" thickBot="1">
      <c r="A53" s="325" t="s">
        <v>4537</v>
      </c>
      <c r="B53" s="309">
        <v>2700</v>
      </c>
      <c r="C53" s="309">
        <v>310</v>
      </c>
      <c r="D53" s="347">
        <v>78375</v>
      </c>
      <c r="E53" s="347">
        <v>78375</v>
      </c>
      <c r="F53" s="347">
        <v>0</v>
      </c>
      <c r="G53" s="347">
        <v>68892</v>
      </c>
      <c r="H53" s="347">
        <v>68892</v>
      </c>
      <c r="I53" s="347">
        <v>67082</v>
      </c>
      <c r="J53" s="347">
        <v>0</v>
      </c>
    </row>
    <row r="54" spans="1:10" s="229" customFormat="1" ht="12.75" customHeight="1" thickTop="1" thickBot="1">
      <c r="A54" s="315" t="s">
        <v>4538</v>
      </c>
      <c r="B54" s="323">
        <v>2710</v>
      </c>
      <c r="C54" s="323">
        <v>320</v>
      </c>
      <c r="D54" s="347">
        <v>0</v>
      </c>
      <c r="E54" s="347">
        <v>0</v>
      </c>
      <c r="F54" s="347">
        <v>0</v>
      </c>
      <c r="G54" s="347">
        <v>0</v>
      </c>
      <c r="H54" s="347">
        <v>0</v>
      </c>
      <c r="I54" s="347">
        <v>0</v>
      </c>
      <c r="J54" s="347">
        <v>0</v>
      </c>
    </row>
    <row r="55" spans="1:10" s="229" customFormat="1" ht="12.75" thickTop="1" thickBot="1">
      <c r="A55" s="315" t="s">
        <v>4539</v>
      </c>
      <c r="B55" s="323">
        <v>2720</v>
      </c>
      <c r="C55" s="323">
        <v>330</v>
      </c>
      <c r="D55" s="347">
        <v>0</v>
      </c>
      <c r="E55" s="347">
        <v>0</v>
      </c>
      <c r="F55" s="347">
        <v>0</v>
      </c>
      <c r="G55" s="347">
        <v>0</v>
      </c>
      <c r="H55" s="347">
        <v>0</v>
      </c>
      <c r="I55" s="347">
        <v>0</v>
      </c>
      <c r="J55" s="347">
        <v>0</v>
      </c>
    </row>
    <row r="56" spans="1:10" s="229" customFormat="1" ht="12.75" thickTop="1" thickBot="1">
      <c r="A56" s="315" t="s">
        <v>4540</v>
      </c>
      <c r="B56" s="323">
        <v>2730</v>
      </c>
      <c r="C56" s="323">
        <v>340</v>
      </c>
      <c r="D56" s="347">
        <v>78375</v>
      </c>
      <c r="E56" s="347">
        <v>0</v>
      </c>
      <c r="F56" s="347">
        <v>0</v>
      </c>
      <c r="G56" s="347">
        <v>68892</v>
      </c>
      <c r="H56" s="347">
        <v>68892</v>
      </c>
      <c r="I56" s="347">
        <v>67082</v>
      </c>
      <c r="J56" s="347">
        <v>0</v>
      </c>
    </row>
    <row r="57" spans="1:10" s="158" customFormat="1" ht="12.75" thickTop="1" thickBot="1">
      <c r="A57" s="325" t="s">
        <v>4541</v>
      </c>
      <c r="B57" s="309">
        <v>2800</v>
      </c>
      <c r="C57" s="309">
        <v>350</v>
      </c>
      <c r="D57" s="412">
        <v>559170</v>
      </c>
      <c r="E57" s="347">
        <v>0</v>
      </c>
      <c r="F57" s="347">
        <v>0</v>
      </c>
      <c r="G57" s="347">
        <v>545696.55999999994</v>
      </c>
      <c r="H57" s="347">
        <v>545696.55999999994</v>
      </c>
      <c r="I57" s="347">
        <v>545724.73</v>
      </c>
      <c r="J57" s="347">
        <v>0</v>
      </c>
    </row>
    <row r="58" spans="1:10" s="158" customFormat="1" ht="12.75" thickTop="1" thickBot="1">
      <c r="A58" s="309" t="s">
        <v>4542</v>
      </c>
      <c r="B58" s="309">
        <v>3000</v>
      </c>
      <c r="C58" s="309">
        <v>360</v>
      </c>
      <c r="D58" s="347">
        <v>0</v>
      </c>
      <c r="E58" s="347">
        <v>0</v>
      </c>
      <c r="F58" s="347">
        <v>0</v>
      </c>
      <c r="G58" s="347">
        <v>0</v>
      </c>
      <c r="H58" s="347">
        <v>0</v>
      </c>
      <c r="I58" s="347">
        <v>0</v>
      </c>
      <c r="J58" s="347">
        <v>0</v>
      </c>
    </row>
    <row r="59" spans="1:10" s="158" customFormat="1" ht="12.75" thickTop="1" thickBot="1">
      <c r="A59" s="310" t="s">
        <v>180</v>
      </c>
      <c r="B59" s="309">
        <v>3100</v>
      </c>
      <c r="C59" s="309">
        <v>370</v>
      </c>
      <c r="D59" s="347">
        <v>0</v>
      </c>
      <c r="E59" s="347">
        <v>0</v>
      </c>
      <c r="F59" s="347">
        <v>0</v>
      </c>
      <c r="G59" s="347">
        <v>0</v>
      </c>
      <c r="H59" s="347">
        <v>0</v>
      </c>
      <c r="I59" s="347">
        <v>0</v>
      </c>
      <c r="J59" s="347">
        <v>0</v>
      </c>
    </row>
    <row r="60" spans="1:10" s="229" customFormat="1" ht="12.75" thickTop="1" thickBot="1">
      <c r="A60" s="315" t="s">
        <v>249</v>
      </c>
      <c r="B60" s="323">
        <v>3110</v>
      </c>
      <c r="C60" s="323">
        <v>380</v>
      </c>
      <c r="D60" s="347">
        <v>0</v>
      </c>
      <c r="E60" s="347">
        <v>0</v>
      </c>
      <c r="F60" s="347">
        <v>0</v>
      </c>
      <c r="G60" s="347">
        <v>0</v>
      </c>
      <c r="H60" s="347">
        <v>0</v>
      </c>
      <c r="I60" s="347">
        <v>0</v>
      </c>
      <c r="J60" s="347">
        <v>0</v>
      </c>
    </row>
    <row r="61" spans="1:10" s="229" customFormat="1" ht="12.75" thickTop="1" thickBot="1">
      <c r="A61" s="322" t="s">
        <v>250</v>
      </c>
      <c r="B61" s="323">
        <v>3120</v>
      </c>
      <c r="C61" s="323">
        <v>390</v>
      </c>
      <c r="D61" s="347">
        <v>0</v>
      </c>
      <c r="E61" s="347">
        <v>0</v>
      </c>
      <c r="F61" s="347">
        <v>0</v>
      </c>
      <c r="G61" s="347">
        <v>0</v>
      </c>
      <c r="H61" s="347">
        <v>0</v>
      </c>
      <c r="I61" s="347">
        <v>0</v>
      </c>
      <c r="J61" s="347">
        <v>0</v>
      </c>
    </row>
    <row r="62" spans="1:10" s="147" customFormat="1" ht="12.75" thickTop="1" thickBot="1">
      <c r="A62" s="321" t="s">
        <v>4543</v>
      </c>
      <c r="B62" s="320">
        <v>3121</v>
      </c>
      <c r="C62" s="320">
        <v>400</v>
      </c>
      <c r="D62" s="347">
        <v>0</v>
      </c>
      <c r="E62" s="347">
        <v>0</v>
      </c>
      <c r="F62" s="347">
        <v>0</v>
      </c>
      <c r="G62" s="347">
        <v>0</v>
      </c>
      <c r="H62" s="347">
        <v>0</v>
      </c>
      <c r="I62" s="347">
        <v>0</v>
      </c>
      <c r="J62" s="347">
        <v>0</v>
      </c>
    </row>
    <row r="63" spans="1:10" s="147" customFormat="1" ht="12.75" thickTop="1" thickBot="1">
      <c r="A63" s="321" t="s">
        <v>4544</v>
      </c>
      <c r="B63" s="320">
        <v>3122</v>
      </c>
      <c r="C63" s="320">
        <v>410</v>
      </c>
      <c r="D63" s="347">
        <v>0</v>
      </c>
      <c r="E63" s="347">
        <v>0</v>
      </c>
      <c r="F63" s="347">
        <v>0</v>
      </c>
      <c r="G63" s="347">
        <v>0</v>
      </c>
      <c r="H63" s="347">
        <v>0</v>
      </c>
      <c r="I63" s="347">
        <v>0</v>
      </c>
      <c r="J63" s="347">
        <v>0</v>
      </c>
    </row>
    <row r="64" spans="1:10" s="229" customFormat="1" ht="12.75" thickTop="1" thickBot="1">
      <c r="A64" s="311" t="s">
        <v>253</v>
      </c>
      <c r="B64" s="323">
        <v>3130</v>
      </c>
      <c r="C64" s="323">
        <v>420</v>
      </c>
      <c r="D64" s="347">
        <v>0</v>
      </c>
      <c r="E64" s="347">
        <v>0</v>
      </c>
      <c r="F64" s="347">
        <v>0</v>
      </c>
      <c r="G64" s="347">
        <v>0</v>
      </c>
      <c r="H64" s="347">
        <v>0</v>
      </c>
      <c r="I64" s="347">
        <v>0</v>
      </c>
      <c r="J64" s="347">
        <v>0</v>
      </c>
    </row>
    <row r="65" spans="1:10" s="147" customFormat="1" ht="12.75" thickTop="1" thickBot="1">
      <c r="A65" s="321" t="s">
        <v>4545</v>
      </c>
      <c r="B65" s="320">
        <v>3131</v>
      </c>
      <c r="C65" s="320">
        <v>430</v>
      </c>
      <c r="D65" s="347">
        <v>0</v>
      </c>
      <c r="E65" s="347">
        <v>0</v>
      </c>
      <c r="F65" s="347">
        <v>0</v>
      </c>
      <c r="G65" s="347">
        <v>0</v>
      </c>
      <c r="H65" s="347">
        <v>0</v>
      </c>
      <c r="I65" s="347">
        <v>0</v>
      </c>
      <c r="J65" s="347">
        <v>0</v>
      </c>
    </row>
    <row r="66" spans="1:10" s="147" customFormat="1" ht="12.75" thickTop="1" thickBot="1">
      <c r="A66" s="321" t="s">
        <v>181</v>
      </c>
      <c r="B66" s="320">
        <v>3132</v>
      </c>
      <c r="C66" s="320">
        <v>440</v>
      </c>
      <c r="D66" s="347">
        <v>0</v>
      </c>
      <c r="E66" s="347">
        <v>0</v>
      </c>
      <c r="F66" s="347">
        <v>0</v>
      </c>
      <c r="G66" s="347">
        <v>0</v>
      </c>
      <c r="H66" s="347">
        <v>0</v>
      </c>
      <c r="I66" s="347">
        <v>0</v>
      </c>
      <c r="J66" s="347">
        <v>0</v>
      </c>
    </row>
    <row r="67" spans="1:10" s="229" customFormat="1" ht="12.75" thickTop="1" thickBot="1">
      <c r="A67" s="311" t="s">
        <v>182</v>
      </c>
      <c r="B67" s="323">
        <v>3140</v>
      </c>
      <c r="C67" s="323">
        <v>450</v>
      </c>
      <c r="D67" s="347">
        <v>0</v>
      </c>
      <c r="E67" s="347">
        <v>0</v>
      </c>
      <c r="F67" s="347">
        <v>0</v>
      </c>
      <c r="G67" s="347">
        <v>0</v>
      </c>
      <c r="H67" s="347">
        <v>0</v>
      </c>
      <c r="I67" s="347">
        <v>0</v>
      </c>
      <c r="J67" s="347">
        <v>0</v>
      </c>
    </row>
    <row r="68" spans="1:10" s="147" customFormat="1" ht="13.5" thickTop="1" thickBot="1">
      <c r="A68" s="349" t="s">
        <v>4546</v>
      </c>
      <c r="B68" s="320">
        <v>3141</v>
      </c>
      <c r="C68" s="320">
        <v>460</v>
      </c>
      <c r="D68" s="347">
        <v>0</v>
      </c>
      <c r="E68" s="347">
        <v>0</v>
      </c>
      <c r="F68" s="347">
        <v>0</v>
      </c>
      <c r="G68" s="347">
        <v>0</v>
      </c>
      <c r="H68" s="347">
        <v>0</v>
      </c>
      <c r="I68" s="347">
        <v>0</v>
      </c>
      <c r="J68" s="347">
        <v>0</v>
      </c>
    </row>
    <row r="69" spans="1:10" s="147" customFormat="1" ht="13.5" thickTop="1" thickBot="1">
      <c r="A69" s="349" t="s">
        <v>4547</v>
      </c>
      <c r="B69" s="320">
        <v>3142</v>
      </c>
      <c r="C69" s="320">
        <v>470</v>
      </c>
      <c r="D69" s="347">
        <v>0</v>
      </c>
      <c r="E69" s="347">
        <v>0</v>
      </c>
      <c r="F69" s="347">
        <v>0</v>
      </c>
      <c r="G69" s="347">
        <v>0</v>
      </c>
      <c r="H69" s="347">
        <v>0</v>
      </c>
      <c r="I69" s="347">
        <v>0</v>
      </c>
      <c r="J69" s="347">
        <v>0</v>
      </c>
    </row>
    <row r="70" spans="1:10" s="147" customFormat="1" ht="13.5" thickTop="1" thickBot="1">
      <c r="A70" s="349" t="s">
        <v>4548</v>
      </c>
      <c r="B70" s="320">
        <v>3143</v>
      </c>
      <c r="C70" s="320">
        <v>480</v>
      </c>
      <c r="D70" s="347">
        <v>0</v>
      </c>
      <c r="E70" s="347">
        <v>0</v>
      </c>
      <c r="F70" s="347">
        <v>0</v>
      </c>
      <c r="G70" s="347">
        <v>0</v>
      </c>
      <c r="H70" s="347">
        <v>0</v>
      </c>
      <c r="I70" s="347">
        <v>0</v>
      </c>
      <c r="J70" s="347">
        <v>0</v>
      </c>
    </row>
    <row r="71" spans="1:10" s="229" customFormat="1" ht="12.75" thickTop="1" thickBot="1">
      <c r="A71" s="311" t="s">
        <v>255</v>
      </c>
      <c r="B71" s="323">
        <v>3150</v>
      </c>
      <c r="C71" s="323">
        <v>490</v>
      </c>
      <c r="D71" s="347">
        <v>0</v>
      </c>
      <c r="E71" s="347">
        <v>0</v>
      </c>
      <c r="F71" s="347">
        <v>0</v>
      </c>
      <c r="G71" s="347">
        <v>0</v>
      </c>
      <c r="H71" s="347">
        <v>0</v>
      </c>
      <c r="I71" s="347">
        <v>0</v>
      </c>
      <c r="J71" s="347">
        <v>0</v>
      </c>
    </row>
    <row r="72" spans="1:10" s="229" customFormat="1" ht="12.75" thickTop="1" thickBot="1">
      <c r="A72" s="311" t="s">
        <v>4549</v>
      </c>
      <c r="B72" s="323">
        <v>3160</v>
      </c>
      <c r="C72" s="323">
        <v>500</v>
      </c>
      <c r="D72" s="347">
        <v>0</v>
      </c>
      <c r="E72" s="347">
        <v>0</v>
      </c>
      <c r="F72" s="347">
        <v>0</v>
      </c>
      <c r="G72" s="347">
        <v>0</v>
      </c>
      <c r="H72" s="347">
        <v>0</v>
      </c>
      <c r="I72" s="347">
        <v>0</v>
      </c>
      <c r="J72" s="347">
        <v>0</v>
      </c>
    </row>
    <row r="73" spans="1:10" s="158" customFormat="1" ht="12.75" thickTop="1" thickBot="1">
      <c r="A73" s="310" t="s">
        <v>257</v>
      </c>
      <c r="B73" s="309">
        <v>3200</v>
      </c>
      <c r="C73" s="309">
        <v>510</v>
      </c>
      <c r="D73" s="347">
        <v>0</v>
      </c>
      <c r="E73" s="347">
        <v>0</v>
      </c>
      <c r="F73" s="347">
        <v>0</v>
      </c>
      <c r="G73" s="347">
        <v>0</v>
      </c>
      <c r="H73" s="347">
        <v>0</v>
      </c>
      <c r="I73" s="347">
        <v>0</v>
      </c>
      <c r="J73" s="347">
        <v>0</v>
      </c>
    </row>
    <row r="74" spans="1:10" s="229" customFormat="1" ht="12.75" thickTop="1" thickBot="1">
      <c r="A74" s="315" t="s">
        <v>578</v>
      </c>
      <c r="B74" s="323">
        <v>3210</v>
      </c>
      <c r="C74" s="323">
        <v>520</v>
      </c>
      <c r="D74" s="347">
        <v>0</v>
      </c>
      <c r="E74" s="347">
        <v>0</v>
      </c>
      <c r="F74" s="347">
        <v>0</v>
      </c>
      <c r="G74" s="347">
        <v>0</v>
      </c>
      <c r="H74" s="347">
        <v>0</v>
      </c>
      <c r="I74" s="347">
        <v>0</v>
      </c>
      <c r="J74" s="347">
        <v>0</v>
      </c>
    </row>
    <row r="75" spans="1:10" s="229" customFormat="1" ht="12.75" thickTop="1" thickBot="1">
      <c r="A75" s="315" t="s">
        <v>259</v>
      </c>
      <c r="B75" s="323">
        <v>3220</v>
      </c>
      <c r="C75" s="323">
        <v>530</v>
      </c>
      <c r="D75" s="347">
        <v>0</v>
      </c>
      <c r="E75" s="347">
        <v>0</v>
      </c>
      <c r="F75" s="347">
        <v>0</v>
      </c>
      <c r="G75" s="347">
        <v>0</v>
      </c>
      <c r="H75" s="347">
        <v>0</v>
      </c>
      <c r="I75" s="347">
        <v>0</v>
      </c>
      <c r="J75" s="347">
        <v>0</v>
      </c>
    </row>
    <row r="76" spans="1:10" s="229" customFormat="1" ht="24" thickTop="1" thickBot="1">
      <c r="A76" s="311" t="s">
        <v>4550</v>
      </c>
      <c r="B76" s="323">
        <v>3230</v>
      </c>
      <c r="C76" s="323">
        <v>540</v>
      </c>
      <c r="D76" s="347">
        <v>0</v>
      </c>
      <c r="E76" s="347">
        <v>0</v>
      </c>
      <c r="F76" s="347">
        <v>0</v>
      </c>
      <c r="G76" s="347">
        <v>0</v>
      </c>
      <c r="H76" s="347">
        <v>0</v>
      </c>
      <c r="I76" s="347">
        <v>0</v>
      </c>
      <c r="J76" s="347">
        <v>0</v>
      </c>
    </row>
    <row r="77" spans="1:10" s="229" customFormat="1" ht="12.75" thickTop="1" thickBot="1">
      <c r="A77" s="315" t="s">
        <v>260</v>
      </c>
      <c r="B77" s="323">
        <v>3240</v>
      </c>
      <c r="C77" s="323">
        <v>550</v>
      </c>
      <c r="D77" s="347">
        <v>0</v>
      </c>
      <c r="E77" s="347">
        <v>0</v>
      </c>
      <c r="F77" s="347">
        <v>0</v>
      </c>
      <c r="G77" s="347">
        <v>0</v>
      </c>
      <c r="H77" s="347">
        <v>0</v>
      </c>
      <c r="I77" s="347">
        <v>0</v>
      </c>
      <c r="J77" s="347">
        <v>0</v>
      </c>
    </row>
    <row r="78" spans="1:10" s="158" customFormat="1" ht="12.75" thickTop="1" thickBot="1">
      <c r="A78" s="309" t="s">
        <v>156</v>
      </c>
      <c r="B78" s="309">
        <v>4100</v>
      </c>
      <c r="C78" s="309">
        <v>560</v>
      </c>
      <c r="D78" s="347">
        <v>0</v>
      </c>
      <c r="E78" s="347">
        <v>0</v>
      </c>
      <c r="F78" s="347">
        <v>0</v>
      </c>
      <c r="G78" s="347">
        <v>0</v>
      </c>
      <c r="H78" s="347">
        <v>0</v>
      </c>
      <c r="I78" s="347">
        <v>0</v>
      </c>
      <c r="J78" s="347">
        <v>0</v>
      </c>
    </row>
    <row r="79" spans="1:10" s="229" customFormat="1" ht="12.75" thickTop="1" thickBot="1">
      <c r="A79" s="311" t="s">
        <v>265</v>
      </c>
      <c r="B79" s="323">
        <v>4110</v>
      </c>
      <c r="C79" s="323">
        <v>570</v>
      </c>
      <c r="D79" s="347">
        <v>0</v>
      </c>
      <c r="E79" s="347">
        <v>0</v>
      </c>
      <c r="F79" s="347">
        <v>0</v>
      </c>
      <c r="G79" s="347">
        <v>0</v>
      </c>
      <c r="H79" s="347">
        <v>0</v>
      </c>
      <c r="I79" s="347">
        <v>0</v>
      </c>
      <c r="J79" s="347">
        <v>0</v>
      </c>
    </row>
    <row r="80" spans="1:10" s="147" customFormat="1" ht="12.75" thickTop="1" thickBot="1">
      <c r="A80" s="321" t="s">
        <v>266</v>
      </c>
      <c r="B80" s="320">
        <v>4111</v>
      </c>
      <c r="C80" s="320">
        <v>580</v>
      </c>
      <c r="D80" s="347">
        <v>0</v>
      </c>
      <c r="E80" s="347">
        <v>0</v>
      </c>
      <c r="F80" s="347">
        <v>0</v>
      </c>
      <c r="G80" s="347">
        <v>0</v>
      </c>
      <c r="H80" s="347">
        <v>0</v>
      </c>
      <c r="I80" s="347">
        <v>0</v>
      </c>
      <c r="J80" s="347">
        <v>0</v>
      </c>
    </row>
    <row r="81" spans="1:10" s="147" customFormat="1" ht="12.75" customHeight="1" thickTop="1" thickBot="1">
      <c r="A81" s="321" t="s">
        <v>267</v>
      </c>
      <c r="B81" s="320">
        <v>4112</v>
      </c>
      <c r="C81" s="320">
        <v>590</v>
      </c>
      <c r="D81" s="347">
        <v>0</v>
      </c>
      <c r="E81" s="347">
        <v>0</v>
      </c>
      <c r="F81" s="347">
        <v>0</v>
      </c>
      <c r="G81" s="347">
        <v>0</v>
      </c>
      <c r="H81" s="347">
        <v>0</v>
      </c>
      <c r="I81" s="347">
        <v>0</v>
      </c>
      <c r="J81" s="347">
        <v>0</v>
      </c>
    </row>
    <row r="82" spans="1:10" s="147" customFormat="1" ht="14.25" thickTop="1" thickBot="1">
      <c r="A82" s="327" t="s">
        <v>4551</v>
      </c>
      <c r="B82" s="320">
        <v>4113</v>
      </c>
      <c r="C82" s="320">
        <v>600</v>
      </c>
      <c r="D82" s="347">
        <v>0</v>
      </c>
      <c r="E82" s="347">
        <v>0</v>
      </c>
      <c r="F82" s="347">
        <v>0</v>
      </c>
      <c r="G82" s="347">
        <v>0</v>
      </c>
      <c r="H82" s="347">
        <v>0</v>
      </c>
      <c r="I82" s="347">
        <v>0</v>
      </c>
      <c r="J82" s="347">
        <v>0</v>
      </c>
    </row>
    <row r="83" spans="1:10" s="158" customFormat="1" ht="12.75" thickTop="1" thickBot="1">
      <c r="A83" s="309" t="s">
        <v>177</v>
      </c>
      <c r="B83" s="309">
        <v>4200</v>
      </c>
      <c r="C83" s="309">
        <v>610</v>
      </c>
      <c r="D83" s="347">
        <v>0</v>
      </c>
      <c r="E83" s="347">
        <v>0</v>
      </c>
      <c r="F83" s="347">
        <v>0</v>
      </c>
      <c r="G83" s="347">
        <v>0</v>
      </c>
      <c r="H83" s="347">
        <v>0</v>
      </c>
      <c r="I83" s="347">
        <v>0</v>
      </c>
      <c r="J83" s="347">
        <v>0</v>
      </c>
    </row>
    <row r="84" spans="1:10" s="229" customFormat="1" ht="12.75" thickTop="1" thickBot="1">
      <c r="A84" s="311" t="s">
        <v>268</v>
      </c>
      <c r="B84" s="323">
        <v>4210</v>
      </c>
      <c r="C84" s="323">
        <v>620</v>
      </c>
      <c r="D84" s="347">
        <v>0</v>
      </c>
      <c r="E84" s="347">
        <v>0</v>
      </c>
      <c r="F84" s="347">
        <v>0</v>
      </c>
      <c r="G84" s="347">
        <v>0</v>
      </c>
      <c r="H84" s="347">
        <v>0</v>
      </c>
      <c r="I84" s="347">
        <v>0</v>
      </c>
      <c r="J84" s="347">
        <v>0</v>
      </c>
    </row>
    <row r="85" spans="1:10" s="147" customFormat="1" ht="12.75" thickTop="1" thickBot="1">
      <c r="A85" s="321" t="s">
        <v>269</v>
      </c>
      <c r="B85" s="320">
        <v>5000</v>
      </c>
      <c r="C85" s="320">
        <v>630</v>
      </c>
      <c r="D85" s="347" t="s">
        <v>162</v>
      </c>
      <c r="E85" s="347">
        <v>5042749.1199999992</v>
      </c>
      <c r="F85" s="347" t="s">
        <v>162</v>
      </c>
      <c r="G85" s="347" t="s">
        <v>162</v>
      </c>
      <c r="H85" s="347" t="s">
        <v>162</v>
      </c>
      <c r="I85" s="347" t="s">
        <v>162</v>
      </c>
      <c r="J85" s="347" t="s">
        <v>162</v>
      </c>
    </row>
    <row r="86" spans="1:10" s="147" customFormat="1" ht="12.75" thickTop="1" thickBot="1">
      <c r="A86" s="321" t="s">
        <v>264</v>
      </c>
      <c r="B86" s="320">
        <v>9000</v>
      </c>
      <c r="C86" s="320">
        <v>640</v>
      </c>
      <c r="D86" s="347">
        <v>0</v>
      </c>
      <c r="E86" s="347">
        <v>0</v>
      </c>
      <c r="F86" s="347">
        <v>0</v>
      </c>
      <c r="G86" s="347">
        <v>0</v>
      </c>
      <c r="H86" s="347">
        <v>0</v>
      </c>
      <c r="I86" s="347">
        <v>0</v>
      </c>
      <c r="J86" s="347">
        <v>0</v>
      </c>
    </row>
    <row r="87" spans="1:10" s="2" customFormat="1" ht="12.75" hidden="1" thickTop="1" thickBot="1">
      <c r="A87" s="301"/>
      <c r="B87" s="302"/>
      <c r="C87" s="302"/>
      <c r="D87" s="291"/>
      <c r="E87" s="328">
        <v>0</v>
      </c>
      <c r="F87" s="291"/>
      <c r="G87" s="291"/>
      <c r="H87" s="291"/>
      <c r="I87" s="291"/>
      <c r="J87" s="291"/>
    </row>
    <row r="88" spans="1:10" s="2" customFormat="1" ht="12.75" hidden="1" thickTop="1" thickBot="1">
      <c r="A88" s="96"/>
      <c r="B88" s="166"/>
      <c r="C88" s="166"/>
      <c r="D88" s="232"/>
      <c r="E88" s="328">
        <v>0</v>
      </c>
      <c r="F88" s="232"/>
      <c r="G88" s="232"/>
      <c r="H88" s="232"/>
      <c r="I88" s="232"/>
      <c r="J88" s="232"/>
    </row>
    <row r="89" spans="1:10" s="2" customFormat="1" ht="12.75" hidden="1" thickTop="1" thickBot="1">
      <c r="A89" s="96"/>
      <c r="B89" s="166"/>
      <c r="C89" s="166"/>
      <c r="D89" s="232"/>
      <c r="E89" s="328">
        <v>0</v>
      </c>
      <c r="F89" s="232"/>
      <c r="G89" s="232"/>
      <c r="H89" s="232"/>
      <c r="I89" s="232"/>
      <c r="J89" s="232"/>
    </row>
    <row r="90" spans="1:10" s="2" customFormat="1" ht="14.25" hidden="1" thickTop="1" thickBot="1">
      <c r="A90" s="114"/>
      <c r="B90" s="166"/>
      <c r="C90" s="166"/>
      <c r="D90" s="232"/>
      <c r="E90" s="328">
        <v>0</v>
      </c>
      <c r="F90" s="232"/>
      <c r="G90" s="232"/>
      <c r="H90" s="232"/>
      <c r="I90" s="232"/>
      <c r="J90" s="232"/>
    </row>
    <row r="91" spans="1:10" s="2" customFormat="1" ht="12.75" hidden="1" thickTop="1" thickBot="1">
      <c r="A91" s="104"/>
      <c r="B91" s="165"/>
      <c r="C91" s="165"/>
      <c r="D91" s="233"/>
      <c r="E91" s="328">
        <v>0</v>
      </c>
      <c r="F91" s="233"/>
      <c r="G91" s="233"/>
      <c r="H91" s="233"/>
      <c r="I91" s="233"/>
      <c r="J91" s="233"/>
    </row>
    <row r="92" spans="1:10" s="2" customFormat="1" ht="12.75" hidden="1" thickTop="1" thickBot="1">
      <c r="A92" s="96"/>
      <c r="B92" s="166"/>
      <c r="C92" s="166"/>
      <c r="D92" s="233"/>
      <c r="E92" s="328">
        <v>0</v>
      </c>
      <c r="F92" s="233"/>
      <c r="G92" s="233"/>
      <c r="H92" s="233"/>
      <c r="I92" s="233"/>
      <c r="J92" s="233"/>
    </row>
    <row r="93" spans="1:10" s="2" customFormat="1" ht="12.75" hidden="1" thickTop="1" thickBot="1">
      <c r="A93" s="96"/>
      <c r="B93" s="166"/>
      <c r="C93" s="166"/>
      <c r="D93" s="233"/>
      <c r="E93" s="328">
        <v>0</v>
      </c>
      <c r="F93" s="233"/>
      <c r="G93" s="233"/>
      <c r="H93" s="233"/>
      <c r="I93" s="233"/>
      <c r="J93" s="233"/>
    </row>
    <row r="94" spans="1:10" s="2" customFormat="1" ht="12.75" hidden="1" thickTop="1" thickBot="1">
      <c r="A94" s="96"/>
      <c r="B94" s="166"/>
      <c r="C94" s="166"/>
      <c r="D94" s="233"/>
      <c r="E94" s="328">
        <v>0</v>
      </c>
      <c r="F94" s="233"/>
      <c r="G94" s="233"/>
      <c r="H94" s="233"/>
      <c r="I94" s="233"/>
      <c r="J94" s="233"/>
    </row>
    <row r="95" spans="1:10" s="2" customFormat="1" ht="13.5" hidden="1" thickTop="1" thickBot="1">
      <c r="A95" s="102"/>
      <c r="B95" s="164"/>
      <c r="C95" s="164"/>
      <c r="D95" s="233"/>
      <c r="E95" s="328">
        <v>0</v>
      </c>
      <c r="F95" s="233"/>
      <c r="G95" s="233"/>
      <c r="H95" s="233"/>
      <c r="I95" s="233"/>
      <c r="J95" s="233"/>
    </row>
    <row r="96" spans="1:10" s="2" customFormat="1" ht="12.75" hidden="1" thickTop="1" thickBot="1">
      <c r="A96" s="104"/>
      <c r="B96" s="165"/>
      <c r="C96" s="165"/>
      <c r="D96" s="291"/>
      <c r="E96" s="328">
        <v>0</v>
      </c>
      <c r="F96" s="291"/>
      <c r="G96" s="291"/>
      <c r="H96" s="291"/>
      <c r="I96" s="291"/>
      <c r="J96" s="291"/>
    </row>
    <row r="97" spans="1:10" s="2" customFormat="1" ht="12.75" hidden="1" thickTop="1" thickBot="1">
      <c r="A97" s="104"/>
      <c r="B97" s="165"/>
      <c r="C97" s="165"/>
      <c r="D97" s="233"/>
      <c r="E97" s="328">
        <v>0</v>
      </c>
      <c r="F97" s="233"/>
      <c r="G97" s="233"/>
      <c r="H97" s="233"/>
      <c r="I97" s="233"/>
      <c r="J97" s="233"/>
    </row>
    <row r="98" spans="1:10" s="2" customFormat="1" ht="12.75" hidden="1" thickTop="1" thickBot="1">
      <c r="A98" s="99"/>
      <c r="B98" s="178"/>
      <c r="C98" s="164"/>
      <c r="D98" s="115"/>
      <c r="E98" s="328">
        <v>0</v>
      </c>
      <c r="F98" s="115"/>
      <c r="G98" s="115"/>
      <c r="H98" s="115"/>
      <c r="I98" s="115"/>
      <c r="J98" s="115"/>
    </row>
    <row r="99" spans="1:10" ht="11.25" customHeight="1" thickTop="1">
      <c r="A99" s="160" t="s">
        <v>448</v>
      </c>
      <c r="D99" s="49"/>
      <c r="E99" s="49"/>
    </row>
    <row r="100" spans="1:10" s="1" customFormat="1" ht="12.75" customHeight="1">
      <c r="A100" s="26" t="s">
        <v>262</v>
      </c>
      <c r="C100" s="26"/>
      <c r="D100" s="434"/>
      <c r="E100" s="434"/>
      <c r="F100" s="26"/>
      <c r="G100" s="417" t="s">
        <v>4809</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s">
        <v>286</v>
      </c>
      <c r="C102" s="26"/>
      <c r="D102" s="414"/>
      <c r="E102" s="414"/>
      <c r="F102" s="26"/>
      <c r="G102" s="417" t="s">
        <v>4810</v>
      </c>
      <c r="H102" s="417"/>
      <c r="I102" s="417"/>
    </row>
    <row r="103" spans="1:10" s="1" customFormat="1">
      <c r="A103" s="71" t="s">
        <v>4812</v>
      </c>
      <c r="D103" s="430" t="s">
        <v>263</v>
      </c>
      <c r="E103" s="430"/>
      <c r="G103" s="293" t="s">
        <v>4036</v>
      </c>
      <c r="H103" s="293"/>
    </row>
  </sheetData>
  <sheetProtection formatCells="0" formatColumns="0" formatRows="0"/>
  <dataConsolidate/>
  <mergeCells count="33">
    <mergeCell ref="D103:E103"/>
    <mergeCell ref="A18:J18"/>
    <mergeCell ref="C19:C21"/>
    <mergeCell ref="D19:D21"/>
    <mergeCell ref="E19:E21"/>
    <mergeCell ref="A19:A21"/>
    <mergeCell ref="D100:E100"/>
    <mergeCell ref="G102:I102"/>
    <mergeCell ref="J19:J21"/>
    <mergeCell ref="I19:I21"/>
    <mergeCell ref="H1:J3"/>
    <mergeCell ref="B19:B21"/>
    <mergeCell ref="E14:J14"/>
    <mergeCell ref="A5:F5"/>
    <mergeCell ref="A6:J6"/>
    <mergeCell ref="A4:J4"/>
    <mergeCell ref="B11:H11"/>
    <mergeCell ref="E12:H12"/>
    <mergeCell ref="B9:H9"/>
    <mergeCell ref="B10:H10"/>
    <mergeCell ref="F19:F21"/>
    <mergeCell ref="G19:G21"/>
    <mergeCell ref="H19:H21"/>
    <mergeCell ref="A1:A2"/>
    <mergeCell ref="A13:C13"/>
    <mergeCell ref="A14:C14"/>
    <mergeCell ref="A15:C15"/>
    <mergeCell ref="D102:E102"/>
    <mergeCell ref="A12:C12"/>
    <mergeCell ref="D15:J15"/>
    <mergeCell ref="G100:I100"/>
    <mergeCell ref="D101:E101"/>
    <mergeCell ref="E13:J13"/>
  </mergeCells>
  <phoneticPr fontId="0" type="noConversion"/>
  <pageMargins left="0.19685039370078741" right="0.19685039370078741" top="0.59055118110236227" bottom="0.19685039370078741" header="0.39370078740157483" footer="0.19685039370078741"/>
  <pageSetup paperSize="9" fitToHeight="3" orientation="landscape" r:id="rId1"/>
  <headerFooter differentOddEven="1">
    <evenHeader>&amp;C2&amp;R&amp;"Times New Roman,обычный"&amp;10Продовження додатка 4</evenHeader>
  </headerFooter>
</worksheet>
</file>

<file path=xl/worksheets/sheet10.xml><?xml version="1.0" encoding="utf-8"?>
<worksheet xmlns="http://schemas.openxmlformats.org/spreadsheetml/2006/main" xmlns:r="http://schemas.openxmlformats.org/officeDocument/2006/relationships">
  <sheetPr codeName="Аркуш32">
    <pageSetUpPr fitToPage="1"/>
  </sheetPr>
  <dimension ref="A1:N103"/>
  <sheetViews>
    <sheetView topLeftCell="A26"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0" customWidth="1"/>
    <col min="6" max="6" width="9.85546875" customWidth="1"/>
    <col min="7" max="7" width="12" customWidth="1"/>
    <col min="8" max="8" width="11.425781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00.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1.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2.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3.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4.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5.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6.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7.xml><?xml version="1.0" encoding="utf-8"?>
<worksheet xmlns="http://schemas.openxmlformats.org/spreadsheetml/2006/main" xmlns:r="http://schemas.openxmlformats.org/officeDocument/2006/relationships">
  <sheetPr>
    <pageSetUpPr fitToPage="1"/>
  </sheetPr>
  <dimension ref="A1:N102"/>
  <sheetViews>
    <sheetView topLeftCell="A56"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14" t="s">
        <v>558</v>
      </c>
      <c r="B23" s="297"/>
      <c r="C23" s="353"/>
      <c r="D23" s="328"/>
      <c r="E23" s="328"/>
      <c r="F23" s="328"/>
      <c r="G23" s="328"/>
      <c r="H23" s="328"/>
      <c r="I23" s="328"/>
      <c r="J23" s="328"/>
      <c r="K23" s="328"/>
    </row>
    <row r="24" spans="1:11" s="2" customFormat="1" ht="12.75" thickTop="1" thickBot="1">
      <c r="A24" s="309"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108.xml><?xml version="1.0" encoding="utf-8"?>
<worksheet xmlns="http://schemas.openxmlformats.org/spreadsheetml/2006/main" xmlns:r="http://schemas.openxmlformats.org/officeDocument/2006/relationships">
  <sheetPr codeName="Аркуш97">
    <pageSetUpPr fitToPage="1"/>
  </sheetPr>
  <dimension ref="A1:N105"/>
  <sheetViews>
    <sheetView topLeftCell="A64" workbookViewId="0">
      <selection activeCell="A96" sqref="A96:A98"/>
    </sheetView>
  </sheetViews>
  <sheetFormatPr defaultRowHeight="15"/>
  <cols>
    <col min="1" max="1" width="60" customWidth="1"/>
    <col min="2" max="2" width="7.140625" customWidth="1"/>
    <col min="3" max="3" width="6.5703125" customWidth="1"/>
    <col min="4" max="4" width="10.28515625" customWidth="1"/>
    <col min="5" max="5" width="10.5703125" customWidth="1"/>
    <col min="6" max="6" width="8.42578125" customWidth="1"/>
    <col min="7" max="7" width="10.140625" customWidth="1"/>
    <col min="8" max="8" width="10.5703125" customWidth="1"/>
    <col min="9" max="9" width="10" customWidth="1"/>
    <col min="10" max="10" width="10.85546875" customWidth="1"/>
  </cols>
  <sheetData>
    <row r="1" spans="1:14" s="1" customFormat="1" ht="12" customHeight="1">
      <c r="G1" s="418" t="s">
        <v>572</v>
      </c>
      <c r="H1" s="439"/>
      <c r="I1" s="439"/>
      <c r="J1" s="439"/>
      <c r="K1" s="33"/>
    </row>
    <row r="2" spans="1:14" s="1" customFormat="1" ht="12" customHeight="1">
      <c r="G2" s="439"/>
      <c r="H2" s="439"/>
      <c r="I2" s="439"/>
      <c r="J2" s="439"/>
      <c r="K2" s="33"/>
    </row>
    <row r="3" spans="1:14" s="1" customFormat="1" ht="6" customHeight="1">
      <c r="G3" s="439"/>
      <c r="H3" s="439"/>
      <c r="I3" s="439"/>
      <c r="J3" s="439"/>
      <c r="K3" s="33"/>
    </row>
    <row r="4" spans="1:14" s="1" customFormat="1">
      <c r="A4" s="424" t="s">
        <v>436</v>
      </c>
      <c r="B4" s="424"/>
      <c r="C4" s="424"/>
      <c r="D4" s="424"/>
      <c r="E4" s="424"/>
      <c r="F4" s="424"/>
      <c r="G4" s="424"/>
      <c r="H4" s="424"/>
      <c r="I4" s="424"/>
      <c r="J4" s="424"/>
      <c r="K4" s="32"/>
      <c r="L4" s="32"/>
      <c r="M4" s="32"/>
      <c r="N4" s="32"/>
    </row>
    <row r="5" spans="1:14" s="1" customFormat="1" ht="29.25" customHeight="1">
      <c r="A5" s="453" t="s">
        <v>288</v>
      </c>
      <c r="B5" s="453"/>
      <c r="C5" s="453"/>
      <c r="D5" s="453"/>
      <c r="E5" s="453"/>
      <c r="F5" s="453"/>
      <c r="G5" s="453"/>
      <c r="H5" s="453"/>
      <c r="I5" s="453"/>
      <c r="J5" s="453"/>
      <c r="K5" s="45"/>
      <c r="L5" s="32"/>
      <c r="M5" s="32"/>
      <c r="N5" s="32"/>
    </row>
    <row r="6" spans="1:14" s="1" customFormat="1">
      <c r="A6" s="423" t="e">
        <f>CONCATENATE("за ",#REF!," ",#REF!)</f>
        <v>#REF!</v>
      </c>
      <c r="B6" s="423"/>
      <c r="C6" s="423"/>
      <c r="D6" s="423"/>
      <c r="E6" s="423"/>
      <c r="F6" s="423"/>
      <c r="G6" s="423"/>
      <c r="H6" s="423"/>
      <c r="I6" s="423"/>
      <c r="J6" s="423"/>
    </row>
    <row r="7" spans="1:14" s="2" customFormat="1" ht="11.25" hidden="1"/>
    <row r="8" spans="1:14" s="2" customFormat="1" ht="9" customHeight="1">
      <c r="J8" s="184" t="s">
        <v>437</v>
      </c>
    </row>
    <row r="9" spans="1:14" s="2" customFormat="1" ht="12">
      <c r="A9" s="66" t="s">
        <v>438</v>
      </c>
      <c r="B9" s="427" t="e">
        <f>#REF!</f>
        <v>#REF!</v>
      </c>
      <c r="C9" s="427"/>
      <c r="D9" s="427"/>
      <c r="E9" s="427"/>
      <c r="F9" s="427"/>
      <c r="G9" s="427"/>
      <c r="H9" s="427"/>
      <c r="I9" s="69" t="e">
        <f>#REF!</f>
        <v>#REF!</v>
      </c>
      <c r="J9" s="68" t="e">
        <f>#REF!</f>
        <v>#REF!</v>
      </c>
      <c r="L9" s="4"/>
    </row>
    <row r="10" spans="1:14" s="2" customFormat="1" ht="11.25" customHeight="1">
      <c r="A10" s="5" t="s">
        <v>201</v>
      </c>
      <c r="B10" s="428" t="e">
        <f>#REF!</f>
        <v>#REF!</v>
      </c>
      <c r="C10" s="428"/>
      <c r="D10" s="428"/>
      <c r="E10" s="428"/>
      <c r="F10" s="428"/>
      <c r="G10" s="428"/>
      <c r="H10" s="428"/>
      <c r="I10" s="69" t="e">
        <f>#REF!</f>
        <v>#REF!</v>
      </c>
      <c r="J10" s="3" t="e">
        <f>#REF!</f>
        <v>#REF!</v>
      </c>
      <c r="L10" s="5"/>
    </row>
    <row r="11" spans="1:14" s="2" customFormat="1" ht="11.25" customHeight="1">
      <c r="A11" s="5" t="str">
        <f>Ф.4.3.КФК15!A11</f>
        <v>Організаційно-правова форма господарювання</v>
      </c>
      <c r="B11" s="428" t="e">
        <f>#REF!</f>
        <v>#REF!</v>
      </c>
      <c r="C11" s="428"/>
      <c r="D11" s="428"/>
      <c r="E11" s="428"/>
      <c r="F11" s="428"/>
      <c r="G11" s="428"/>
      <c r="H11" s="428"/>
      <c r="I11" s="69" t="e">
        <f>#REF!</f>
        <v>#REF!</v>
      </c>
      <c r="J11" s="3" t="e">
        <f>#REF!</f>
        <v>#REF!</v>
      </c>
      <c r="L11" s="5"/>
    </row>
    <row r="12" spans="1:14" s="2" customFormat="1" ht="11.25" customHeight="1">
      <c r="A12" s="415" t="s">
        <v>203</v>
      </c>
      <c r="B12" s="415"/>
      <c r="C12" s="34"/>
      <c r="D12" s="251" t="e">
        <f>#REF!</f>
        <v>#REF!</v>
      </c>
      <c r="E12" s="452" t="e">
        <f>IF(D12&gt;0,VLOOKUP(D12,'ДовидникКВК(ГОС)'!A:B,2,FALSE),"")</f>
        <v>#REF!</v>
      </c>
      <c r="F12" s="452"/>
      <c r="G12" s="452"/>
      <c r="H12" s="452"/>
      <c r="I12" s="229"/>
      <c r="J12" s="229"/>
      <c r="L12" s="4"/>
    </row>
    <row r="13" spans="1:14" s="2" customFormat="1" ht="12" customHeight="1">
      <c r="A13" s="435" t="s">
        <v>205</v>
      </c>
      <c r="B13" s="435"/>
      <c r="C13" s="34"/>
      <c r="D13" s="283"/>
      <c r="E13" s="455" t="str">
        <f>IF(D13&gt;0,VLOOKUP(D13,ДовидникКПК!B:C,2,FALSE),"")</f>
        <v/>
      </c>
      <c r="F13" s="455"/>
      <c r="G13" s="455"/>
      <c r="H13" s="455"/>
      <c r="I13" s="455"/>
      <c r="J13" s="455"/>
      <c r="K13" s="34"/>
      <c r="L13" s="4"/>
    </row>
    <row r="14" spans="1:14" s="2" customFormat="1" ht="11.25">
      <c r="A14" s="149" t="s">
        <v>1615</v>
      </c>
    </row>
    <row r="15" spans="1:14" s="2" customFormat="1" ht="11.25">
      <c r="A15" s="7" t="s">
        <v>207</v>
      </c>
    </row>
    <row r="16" spans="1:14" s="2" customFormat="1" ht="11.25">
      <c r="A16" s="456" t="s">
        <v>209</v>
      </c>
      <c r="B16" s="457" t="s">
        <v>210</v>
      </c>
      <c r="C16" s="458" t="s">
        <v>211</v>
      </c>
      <c r="D16" s="454" t="s">
        <v>452</v>
      </c>
      <c r="E16" s="454" t="s">
        <v>445</v>
      </c>
      <c r="F16" s="454" t="s">
        <v>273</v>
      </c>
      <c r="G16" s="454" t="s">
        <v>443</v>
      </c>
      <c r="H16" s="454" t="s">
        <v>4032</v>
      </c>
      <c r="I16" s="454" t="s">
        <v>4033</v>
      </c>
      <c r="J16" s="454" t="s">
        <v>442</v>
      </c>
    </row>
    <row r="17" spans="1:10" s="2" customFormat="1" ht="11.25">
      <c r="A17" s="456"/>
      <c r="B17" s="458"/>
      <c r="C17" s="458"/>
      <c r="D17" s="454"/>
      <c r="E17" s="454"/>
      <c r="F17" s="454"/>
      <c r="G17" s="454"/>
      <c r="H17" s="454"/>
      <c r="I17" s="454"/>
      <c r="J17" s="454"/>
    </row>
    <row r="18" spans="1:10" s="2" customFormat="1" ht="11.25">
      <c r="A18" s="456"/>
      <c r="B18" s="458"/>
      <c r="C18" s="458"/>
      <c r="D18" s="454"/>
      <c r="E18" s="454"/>
      <c r="F18" s="454"/>
      <c r="G18" s="454"/>
      <c r="H18" s="454"/>
      <c r="I18" s="454"/>
      <c r="J18" s="454"/>
    </row>
    <row r="19" spans="1:10" s="2" customFormat="1" ht="11.25">
      <c r="A19" s="10">
        <v>1</v>
      </c>
      <c r="B19" s="10">
        <v>2</v>
      </c>
      <c r="C19" s="10">
        <v>3</v>
      </c>
      <c r="D19" s="10">
        <v>4</v>
      </c>
      <c r="E19" s="10">
        <v>5</v>
      </c>
      <c r="F19" s="10">
        <v>6</v>
      </c>
      <c r="G19" s="10">
        <v>7</v>
      </c>
      <c r="H19" s="37">
        <v>8</v>
      </c>
      <c r="I19" s="37">
        <v>9</v>
      </c>
      <c r="J19" s="10">
        <v>10</v>
      </c>
    </row>
    <row r="20" spans="1:10" s="2" customFormat="1" ht="11.25">
      <c r="A20" s="25" t="s">
        <v>290</v>
      </c>
      <c r="B20" s="22" t="s">
        <v>218</v>
      </c>
      <c r="C20" s="137" t="s">
        <v>276</v>
      </c>
      <c r="D20" s="252" t="str">
        <f>IF(SUM(D21:D22)&gt;0,SUM(D21:D22),"-")</f>
        <v>-</v>
      </c>
      <c r="E20" s="42" t="s">
        <v>219</v>
      </c>
      <c r="F20" s="42" t="s">
        <v>219</v>
      </c>
      <c r="G20" s="48" t="str">
        <f>G21</f>
        <v>-</v>
      </c>
      <c r="H20" s="41" t="s">
        <v>218</v>
      </c>
      <c r="I20" s="41" t="s">
        <v>218</v>
      </c>
      <c r="J20" s="253" t="str">
        <f>IF((SUM(E20)-SUM(F20)+SUM(G20)-SUM(H23))&gt;0,SUM(E20)-SUM(F20)+SUM(G20)-SUM(H23),"-")</f>
        <v>-</v>
      </c>
    </row>
    <row r="21" spans="1:10" s="2" customFormat="1" ht="22.5">
      <c r="A21" s="38" t="s">
        <v>289</v>
      </c>
      <c r="B21" s="22" t="s">
        <v>218</v>
      </c>
      <c r="C21" s="137" t="s">
        <v>277</v>
      </c>
      <c r="D21" s="122" t="s">
        <v>219</v>
      </c>
      <c r="E21" s="39" t="s">
        <v>218</v>
      </c>
      <c r="F21" s="39" t="s">
        <v>218</v>
      </c>
      <c r="G21" s="122" t="s">
        <v>219</v>
      </c>
      <c r="H21" s="39" t="s">
        <v>218</v>
      </c>
      <c r="I21" s="39" t="s">
        <v>218</v>
      </c>
      <c r="J21" s="39" t="s">
        <v>218</v>
      </c>
    </row>
    <row r="22" spans="1:10" s="2" customFormat="1" ht="11.25">
      <c r="A22" s="19" t="s">
        <v>274</v>
      </c>
      <c r="B22" s="22" t="s">
        <v>218</v>
      </c>
      <c r="C22" s="137" t="s">
        <v>278</v>
      </c>
      <c r="D22" s="116" t="s">
        <v>219</v>
      </c>
      <c r="E22" s="41" t="s">
        <v>218</v>
      </c>
      <c r="F22" s="41" t="s">
        <v>218</v>
      </c>
      <c r="G22" s="41" t="s">
        <v>218</v>
      </c>
      <c r="H22" s="41" t="s">
        <v>218</v>
      </c>
      <c r="I22" s="41" t="s">
        <v>218</v>
      </c>
      <c r="J22" s="41" t="s">
        <v>218</v>
      </c>
    </row>
    <row r="23" spans="1:10" s="2" customFormat="1" ht="11.25">
      <c r="A23" s="10" t="s">
        <v>270</v>
      </c>
      <c r="B23" s="10" t="s">
        <v>218</v>
      </c>
      <c r="C23" s="137" t="s">
        <v>279</v>
      </c>
      <c r="D23" s="163" t="str">
        <f>IF((SUM(D24)+SUM(D61)+SUM(D82)+SUM(D91))&gt;0,SUM(D24)+SUM(D61)+SUM(D82)+SUM(D91),"-")</f>
        <v>-</v>
      </c>
      <c r="E23" s="41" t="s">
        <v>218</v>
      </c>
      <c r="F23" s="41" t="s">
        <v>218</v>
      </c>
      <c r="G23" s="41" t="s">
        <v>218</v>
      </c>
      <c r="H23" s="163" t="str">
        <f>IF((SUM(H24)+SUM(H61)+SUM(H82)+SUM(H91))&gt;0,SUM(H24)+SUM(H61)+SUM(H82)+SUM(H91),"-")</f>
        <v>-</v>
      </c>
      <c r="I23" s="163" t="str">
        <f>IF((SUM(I24)+SUM(I61)+SUM(I82)+SUM(I91))&gt;0,SUM(I24)+SUM(I61)+SUM(I82)+SUM(I91),"-")</f>
        <v>-</v>
      </c>
      <c r="J23" s="41" t="s">
        <v>218</v>
      </c>
    </row>
    <row r="24" spans="1:10" s="2" customFormat="1" ht="11.25">
      <c r="A24" s="20" t="s">
        <v>220</v>
      </c>
      <c r="B24" s="11">
        <v>1000</v>
      </c>
      <c r="C24" s="137" t="s">
        <v>280</v>
      </c>
      <c r="D24" s="163" t="str">
        <f>IF((SUM(D25)+SUM(D52)+SUM(D53))&gt;0,SUM(D25)+SUM(D52)+SUM(D53),"-")</f>
        <v>-</v>
      </c>
      <c r="E24" s="41" t="s">
        <v>218</v>
      </c>
      <c r="F24" s="41" t="s">
        <v>218</v>
      </c>
      <c r="G24" s="41" t="s">
        <v>218</v>
      </c>
      <c r="H24" s="163" t="str">
        <f>IF((SUM(H25)+SUM(H52)+SUM(H53))&gt;0,SUM(H25)+SUM(H52)+SUM(H53),"-")</f>
        <v>-</v>
      </c>
      <c r="I24" s="163" t="str">
        <f>IF((SUM(I25)+SUM(I52)+SUM(I53))&gt;0,SUM(I25)+SUM(I52)+SUM(I53),"-")</f>
        <v>-</v>
      </c>
      <c r="J24" s="41" t="s">
        <v>218</v>
      </c>
    </row>
    <row r="25" spans="1:10" s="2" customFormat="1" ht="11.25">
      <c r="A25" s="13" t="s">
        <v>221</v>
      </c>
      <c r="B25" s="11">
        <v>1100</v>
      </c>
      <c r="C25" s="137" t="s">
        <v>281</v>
      </c>
      <c r="D25" s="163" t="str">
        <f>IF((SUM(D26)+SUM(D29)+SUM(D30)+SUM(D40)+SUM(D41)+SUM(D42)+SUM(D49))&gt;0,SUM(D26)+SUM(D29)+SUM(D30)+SUM(D40)+SUM(D41)+SUM(D42)+SUM(D49),"-")</f>
        <v>-</v>
      </c>
      <c r="E25" s="41" t="s">
        <v>218</v>
      </c>
      <c r="F25" s="41" t="s">
        <v>218</v>
      </c>
      <c r="G25" s="41" t="s">
        <v>218</v>
      </c>
      <c r="H25" s="163" t="str">
        <f>IF((SUM(H26)+SUM(H29)+SUM(H30)+SUM(H40)+SUM(H41)+SUM(H42)+SUM(H49))&gt;0,SUM(H26)+SUM(H29)+SUM(H30)+SUM(H40)+SUM(H41)+SUM(H42)+SUM(H49),"-")</f>
        <v>-</v>
      </c>
      <c r="I25" s="163" t="str">
        <f>IF((SUM(I26)+SUM(I29)+SUM(I30)+SUM(I40)+SUM(I41)+SUM(I42)+SUM(I49))&gt;0,SUM(I26)+SUM(I29)+SUM(I30)+SUM(I40)+SUM(I41)+SUM(I42)+SUM(I49),"-")</f>
        <v>-</v>
      </c>
      <c r="J25" s="41" t="s">
        <v>218</v>
      </c>
    </row>
    <row r="26" spans="1:10" s="2" customFormat="1" ht="11.25">
      <c r="A26" s="14" t="s">
        <v>222</v>
      </c>
      <c r="B26" s="15">
        <v>1110</v>
      </c>
      <c r="C26" s="137" t="s">
        <v>282</v>
      </c>
      <c r="D26" s="156" t="str">
        <f>IF(SUM(D27:D28)&gt;0,SUM(D27:D28),"-")</f>
        <v>-</v>
      </c>
      <c r="E26" s="41" t="s">
        <v>218</v>
      </c>
      <c r="F26" s="41" t="s">
        <v>218</v>
      </c>
      <c r="G26" s="41" t="s">
        <v>218</v>
      </c>
      <c r="H26" s="156" t="str">
        <f>IF(SUM(H27:H28)&gt;0,SUM(H27:H28),"-")</f>
        <v>-</v>
      </c>
      <c r="I26" s="156" t="str">
        <f>IF(SUM(I27:I28)&gt;0,SUM(I27:I28),"-")</f>
        <v>-</v>
      </c>
      <c r="J26" s="41" t="s">
        <v>218</v>
      </c>
    </row>
    <row r="27" spans="1:10" s="2" customFormat="1" ht="11.25">
      <c r="A27" s="16" t="s">
        <v>223</v>
      </c>
      <c r="B27" s="9">
        <v>1111</v>
      </c>
      <c r="C27" s="137" t="s">
        <v>283</v>
      </c>
      <c r="D27" s="43" t="s">
        <v>219</v>
      </c>
      <c r="E27" s="41" t="s">
        <v>218</v>
      </c>
      <c r="F27" s="41" t="s">
        <v>218</v>
      </c>
      <c r="G27" s="41" t="s">
        <v>218</v>
      </c>
      <c r="H27" s="43" t="s">
        <v>219</v>
      </c>
      <c r="I27" s="43" t="s">
        <v>219</v>
      </c>
      <c r="J27" s="41" t="s">
        <v>218</v>
      </c>
    </row>
    <row r="28" spans="1:10" s="2" customFormat="1" ht="11.25">
      <c r="A28" s="16" t="s">
        <v>224</v>
      </c>
      <c r="B28" s="9">
        <v>1112</v>
      </c>
      <c r="C28" s="137" t="s">
        <v>284</v>
      </c>
      <c r="D28" s="43" t="s">
        <v>219</v>
      </c>
      <c r="E28" s="41" t="s">
        <v>218</v>
      </c>
      <c r="F28" s="41" t="s">
        <v>218</v>
      </c>
      <c r="G28" s="41" t="s">
        <v>218</v>
      </c>
      <c r="H28" s="43" t="s">
        <v>219</v>
      </c>
      <c r="I28" s="43" t="s">
        <v>219</v>
      </c>
      <c r="J28" s="41" t="s">
        <v>218</v>
      </c>
    </row>
    <row r="29" spans="1:10" s="2" customFormat="1" ht="11.25">
      <c r="A29" s="17" t="s">
        <v>225</v>
      </c>
      <c r="B29" s="15">
        <v>1120</v>
      </c>
      <c r="C29" s="9">
        <v>100</v>
      </c>
      <c r="D29" s="155" t="s">
        <v>219</v>
      </c>
      <c r="E29" s="41" t="s">
        <v>218</v>
      </c>
      <c r="F29" s="41" t="s">
        <v>218</v>
      </c>
      <c r="G29" s="41" t="s">
        <v>218</v>
      </c>
      <c r="H29" s="155" t="s">
        <v>219</v>
      </c>
      <c r="I29" s="155" t="s">
        <v>219</v>
      </c>
      <c r="J29" s="41" t="s">
        <v>218</v>
      </c>
    </row>
    <row r="30" spans="1:10" s="2" customFormat="1" ht="12">
      <c r="A30" s="94" t="s">
        <v>176</v>
      </c>
      <c r="B30" s="95">
        <v>1130</v>
      </c>
      <c r="C30" s="9">
        <v>110</v>
      </c>
      <c r="D30" s="156" t="str">
        <f>IF(SUM(D31:D39)&gt;0,SUM(D31:D39),"-")</f>
        <v>-</v>
      </c>
      <c r="E30" s="41" t="s">
        <v>218</v>
      </c>
      <c r="F30" s="41" t="s">
        <v>218</v>
      </c>
      <c r="G30" s="41" t="s">
        <v>218</v>
      </c>
      <c r="H30" s="156" t="str">
        <f>IF(SUM(H31:H39)&gt;0,SUM(H31:H39),"-")</f>
        <v>-</v>
      </c>
      <c r="I30" s="156" t="str">
        <f>IF(SUM(I31:I39)&gt;0,SUM(I31:I39),"-")</f>
        <v>-</v>
      </c>
      <c r="J30" s="41" t="s">
        <v>218</v>
      </c>
    </row>
    <row r="31" spans="1:10" s="2" customFormat="1" ht="11.25">
      <c r="A31" s="118" t="s">
        <v>173</v>
      </c>
      <c r="B31" s="97">
        <v>1131</v>
      </c>
      <c r="C31" s="9">
        <v>120</v>
      </c>
      <c r="D31" s="43" t="s">
        <v>219</v>
      </c>
      <c r="E31" s="41" t="s">
        <v>218</v>
      </c>
      <c r="F31" s="41" t="s">
        <v>218</v>
      </c>
      <c r="G31" s="41" t="s">
        <v>218</v>
      </c>
      <c r="H31" s="43" t="s">
        <v>219</v>
      </c>
      <c r="I31" s="43" t="s">
        <v>219</v>
      </c>
      <c r="J31" s="41" t="s">
        <v>218</v>
      </c>
    </row>
    <row r="32" spans="1:10" s="2" customFormat="1" ht="11.25">
      <c r="A32" s="96" t="s">
        <v>226</v>
      </c>
      <c r="B32" s="97">
        <v>1132</v>
      </c>
      <c r="C32" s="9">
        <v>130</v>
      </c>
      <c r="D32" s="43" t="s">
        <v>219</v>
      </c>
      <c r="E32" s="41" t="s">
        <v>218</v>
      </c>
      <c r="F32" s="41" t="s">
        <v>218</v>
      </c>
      <c r="G32" s="41" t="s">
        <v>218</v>
      </c>
      <c r="H32" s="43" t="s">
        <v>219</v>
      </c>
      <c r="I32" s="43" t="s">
        <v>219</v>
      </c>
      <c r="J32" s="41" t="s">
        <v>218</v>
      </c>
    </row>
    <row r="33" spans="1:10" s="2" customFormat="1" ht="11.25">
      <c r="A33" s="96" t="s">
        <v>227</v>
      </c>
      <c r="B33" s="97">
        <v>1133</v>
      </c>
      <c r="C33" s="9">
        <v>140</v>
      </c>
      <c r="D33" s="43" t="s">
        <v>219</v>
      </c>
      <c r="E33" s="41" t="s">
        <v>218</v>
      </c>
      <c r="F33" s="41" t="s">
        <v>218</v>
      </c>
      <c r="G33" s="41" t="s">
        <v>218</v>
      </c>
      <c r="H33" s="43" t="s">
        <v>219</v>
      </c>
      <c r="I33" s="43" t="s">
        <v>219</v>
      </c>
      <c r="J33" s="41" t="s">
        <v>218</v>
      </c>
    </row>
    <row r="34" spans="1:10" s="2" customFormat="1" ht="11.25">
      <c r="A34" s="96" t="s">
        <v>174</v>
      </c>
      <c r="B34" s="97">
        <v>1134</v>
      </c>
      <c r="C34" s="9">
        <v>150</v>
      </c>
      <c r="D34" s="43" t="s">
        <v>219</v>
      </c>
      <c r="E34" s="41" t="s">
        <v>218</v>
      </c>
      <c r="F34" s="41" t="s">
        <v>218</v>
      </c>
      <c r="G34" s="41" t="s">
        <v>218</v>
      </c>
      <c r="H34" s="43" t="s">
        <v>219</v>
      </c>
      <c r="I34" s="43" t="s">
        <v>219</v>
      </c>
      <c r="J34" s="41" t="s">
        <v>218</v>
      </c>
    </row>
    <row r="35" spans="1:10" s="2" customFormat="1" ht="11.25">
      <c r="A35" s="98" t="s">
        <v>175</v>
      </c>
      <c r="B35" s="97">
        <v>1135</v>
      </c>
      <c r="C35" s="9">
        <v>160</v>
      </c>
      <c r="D35" s="43" t="s">
        <v>219</v>
      </c>
      <c r="E35" s="41" t="s">
        <v>218</v>
      </c>
      <c r="F35" s="41" t="s">
        <v>218</v>
      </c>
      <c r="G35" s="41" t="s">
        <v>218</v>
      </c>
      <c r="H35" s="43" t="s">
        <v>219</v>
      </c>
      <c r="I35" s="43" t="s">
        <v>219</v>
      </c>
      <c r="J35" s="41" t="s">
        <v>218</v>
      </c>
    </row>
    <row r="36" spans="1:10" s="2" customFormat="1" ht="11.25" hidden="1">
      <c r="A36" s="19"/>
      <c r="B36" s="9"/>
      <c r="C36" s="9"/>
      <c r="D36" s="43">
        <v>0</v>
      </c>
      <c r="E36" s="41" t="s">
        <v>218</v>
      </c>
      <c r="F36" s="41" t="s">
        <v>218</v>
      </c>
      <c r="G36" s="41" t="s">
        <v>218</v>
      </c>
      <c r="H36" s="43">
        <v>0</v>
      </c>
      <c r="I36" s="43">
        <v>0</v>
      </c>
      <c r="J36" s="41" t="s">
        <v>218</v>
      </c>
    </row>
    <row r="37" spans="1:10" s="2" customFormat="1" ht="12.75" hidden="1" customHeight="1">
      <c r="A37" s="28"/>
      <c r="B37" s="9"/>
      <c r="C37" s="9"/>
      <c r="D37" s="43">
        <v>0</v>
      </c>
      <c r="E37" s="41" t="s">
        <v>218</v>
      </c>
      <c r="F37" s="41" t="s">
        <v>218</v>
      </c>
      <c r="G37" s="41" t="s">
        <v>218</v>
      </c>
      <c r="H37" s="43">
        <v>0</v>
      </c>
      <c r="I37" s="43">
        <v>0</v>
      </c>
      <c r="J37" s="41" t="s">
        <v>218</v>
      </c>
    </row>
    <row r="38" spans="1:10" s="2" customFormat="1" ht="11.25" hidden="1">
      <c r="A38" s="16"/>
      <c r="B38" s="20"/>
      <c r="C38" s="9"/>
      <c r="D38" s="43">
        <v>0</v>
      </c>
      <c r="E38" s="41" t="s">
        <v>218</v>
      </c>
      <c r="F38" s="41" t="s">
        <v>218</v>
      </c>
      <c r="G38" s="41" t="s">
        <v>218</v>
      </c>
      <c r="H38" s="43">
        <v>0</v>
      </c>
      <c r="I38" s="43">
        <v>0</v>
      </c>
      <c r="J38" s="41" t="s">
        <v>218</v>
      </c>
    </row>
    <row r="39" spans="1:10" s="2" customFormat="1" ht="11.25" hidden="1">
      <c r="A39" s="16"/>
      <c r="B39" s="20"/>
      <c r="C39" s="9"/>
      <c r="D39" s="43">
        <v>0</v>
      </c>
      <c r="E39" s="41" t="s">
        <v>218</v>
      </c>
      <c r="F39" s="41" t="s">
        <v>218</v>
      </c>
      <c r="G39" s="41" t="s">
        <v>218</v>
      </c>
      <c r="H39" s="43">
        <v>0</v>
      </c>
      <c r="I39" s="43">
        <v>0</v>
      </c>
      <c r="J39" s="41" t="s">
        <v>218</v>
      </c>
    </row>
    <row r="40" spans="1:10" s="2" customFormat="1" ht="11.25">
      <c r="A40" s="14" t="s">
        <v>228</v>
      </c>
      <c r="B40" s="21">
        <v>1140</v>
      </c>
      <c r="C40" s="9">
        <v>170</v>
      </c>
      <c r="D40" s="155" t="s">
        <v>219</v>
      </c>
      <c r="E40" s="41" t="s">
        <v>218</v>
      </c>
      <c r="F40" s="41" t="s">
        <v>218</v>
      </c>
      <c r="G40" s="41" t="s">
        <v>218</v>
      </c>
      <c r="H40" s="155" t="s">
        <v>219</v>
      </c>
      <c r="I40" s="155" t="s">
        <v>219</v>
      </c>
      <c r="J40" s="41" t="s">
        <v>218</v>
      </c>
    </row>
    <row r="41" spans="1:10" s="2" customFormat="1" ht="21" customHeight="1">
      <c r="A41" s="18" t="s">
        <v>229</v>
      </c>
      <c r="B41" s="15">
        <v>1150</v>
      </c>
      <c r="C41" s="9">
        <v>180</v>
      </c>
      <c r="D41" s="155" t="s">
        <v>219</v>
      </c>
      <c r="E41" s="39" t="s">
        <v>218</v>
      </c>
      <c r="F41" s="39" t="s">
        <v>218</v>
      </c>
      <c r="G41" s="39" t="s">
        <v>218</v>
      </c>
      <c r="H41" s="155" t="s">
        <v>219</v>
      </c>
      <c r="I41" s="155" t="s">
        <v>219</v>
      </c>
      <c r="J41" s="39" t="s">
        <v>218</v>
      </c>
    </row>
    <row r="42" spans="1:10" s="2" customFormat="1" ht="11.25">
      <c r="A42" s="17" t="s">
        <v>230</v>
      </c>
      <c r="B42" s="21">
        <v>1160</v>
      </c>
      <c r="C42" s="9">
        <v>190</v>
      </c>
      <c r="D42" s="156" t="str">
        <f>IF(SUM(D43:D48)&gt;0,SUM(D43:D48),"-")</f>
        <v>-</v>
      </c>
      <c r="E42" s="41" t="s">
        <v>218</v>
      </c>
      <c r="F42" s="41" t="s">
        <v>218</v>
      </c>
      <c r="G42" s="41" t="s">
        <v>218</v>
      </c>
      <c r="H42" s="156" t="str">
        <f>IF(SUM(H43:H48)&gt;0,SUM(H43:H48),"-")</f>
        <v>-</v>
      </c>
      <c r="I42" s="156" t="str">
        <f>IF(SUM(I43:I48)&gt;0,SUM(I43:I48),"-")</f>
        <v>-</v>
      </c>
      <c r="J42" s="41" t="s">
        <v>218</v>
      </c>
    </row>
    <row r="43" spans="1:10" s="2" customFormat="1" ht="11.25">
      <c r="A43" s="16" t="s">
        <v>231</v>
      </c>
      <c r="B43" s="20">
        <v>1161</v>
      </c>
      <c r="C43" s="9">
        <v>200</v>
      </c>
      <c r="D43" s="43" t="s">
        <v>219</v>
      </c>
      <c r="E43" s="41" t="s">
        <v>218</v>
      </c>
      <c r="F43" s="41" t="s">
        <v>218</v>
      </c>
      <c r="G43" s="41" t="s">
        <v>218</v>
      </c>
      <c r="H43" s="43" t="s">
        <v>219</v>
      </c>
      <c r="I43" s="43" t="s">
        <v>219</v>
      </c>
      <c r="J43" s="41" t="s">
        <v>218</v>
      </c>
    </row>
    <row r="44" spans="1:10" s="2" customFormat="1" ht="11.25">
      <c r="A44" s="16" t="s">
        <v>232</v>
      </c>
      <c r="B44" s="20">
        <v>1162</v>
      </c>
      <c r="C44" s="9">
        <v>210</v>
      </c>
      <c r="D44" s="43" t="s">
        <v>219</v>
      </c>
      <c r="E44" s="41" t="s">
        <v>218</v>
      </c>
      <c r="F44" s="41" t="s">
        <v>218</v>
      </c>
      <c r="G44" s="41" t="s">
        <v>218</v>
      </c>
      <c r="H44" s="43" t="s">
        <v>219</v>
      </c>
      <c r="I44" s="43" t="s">
        <v>219</v>
      </c>
      <c r="J44" s="41" t="s">
        <v>218</v>
      </c>
    </row>
    <row r="45" spans="1:10" s="2" customFormat="1" ht="11.25">
      <c r="A45" s="16" t="s">
        <v>233</v>
      </c>
      <c r="B45" s="20">
        <v>1163</v>
      </c>
      <c r="C45" s="9">
        <v>220</v>
      </c>
      <c r="D45" s="43" t="s">
        <v>219</v>
      </c>
      <c r="E45" s="41" t="s">
        <v>218</v>
      </c>
      <c r="F45" s="41" t="s">
        <v>218</v>
      </c>
      <c r="G45" s="41" t="s">
        <v>218</v>
      </c>
      <c r="H45" s="43" t="s">
        <v>219</v>
      </c>
      <c r="I45" s="43" t="s">
        <v>219</v>
      </c>
      <c r="J45" s="41" t="s">
        <v>218</v>
      </c>
    </row>
    <row r="46" spans="1:10" s="2" customFormat="1" ht="11.25">
      <c r="A46" s="16" t="s">
        <v>234</v>
      </c>
      <c r="B46" s="20">
        <v>1164</v>
      </c>
      <c r="C46" s="9">
        <v>230</v>
      </c>
      <c r="D46" s="43" t="s">
        <v>219</v>
      </c>
      <c r="E46" s="41" t="s">
        <v>218</v>
      </c>
      <c r="F46" s="41" t="s">
        <v>218</v>
      </c>
      <c r="G46" s="41" t="s">
        <v>218</v>
      </c>
      <c r="H46" s="43" t="s">
        <v>219</v>
      </c>
      <c r="I46" s="43" t="s">
        <v>219</v>
      </c>
      <c r="J46" s="41" t="s">
        <v>218</v>
      </c>
    </row>
    <row r="47" spans="1:10" s="2" customFormat="1" ht="11.25">
      <c r="A47" s="16" t="s">
        <v>235</v>
      </c>
      <c r="B47" s="20">
        <v>1165</v>
      </c>
      <c r="C47" s="9">
        <v>240</v>
      </c>
      <c r="D47" s="43" t="s">
        <v>219</v>
      </c>
      <c r="E47" s="41" t="s">
        <v>218</v>
      </c>
      <c r="F47" s="41" t="s">
        <v>218</v>
      </c>
      <c r="G47" s="41" t="s">
        <v>218</v>
      </c>
      <c r="H47" s="43" t="s">
        <v>219</v>
      </c>
      <c r="I47" s="43" t="s">
        <v>219</v>
      </c>
      <c r="J47" s="41" t="s">
        <v>218</v>
      </c>
    </row>
    <row r="48" spans="1:10" s="2" customFormat="1" ht="11.25">
      <c r="A48" s="16" t="s">
        <v>236</v>
      </c>
      <c r="B48" s="20">
        <v>1166</v>
      </c>
      <c r="C48" s="9">
        <v>250</v>
      </c>
      <c r="D48" s="43" t="s">
        <v>219</v>
      </c>
      <c r="E48" s="41" t="s">
        <v>218</v>
      </c>
      <c r="F48" s="41" t="s">
        <v>218</v>
      </c>
      <c r="G48" s="41" t="s">
        <v>218</v>
      </c>
      <c r="H48" s="43" t="s">
        <v>219</v>
      </c>
      <c r="I48" s="43" t="s">
        <v>219</v>
      </c>
      <c r="J48" s="41" t="s">
        <v>218</v>
      </c>
    </row>
    <row r="49" spans="1:10" s="2" customFormat="1" ht="11.25">
      <c r="A49" s="18" t="s">
        <v>237</v>
      </c>
      <c r="B49" s="21">
        <v>1170</v>
      </c>
      <c r="C49" s="9">
        <v>260</v>
      </c>
      <c r="D49" s="156" t="str">
        <f>IF(SUM(D50:D51)&gt;0,SUM(D50:D51),"-")</f>
        <v>-</v>
      </c>
      <c r="E49" s="41" t="s">
        <v>218</v>
      </c>
      <c r="F49" s="41" t="s">
        <v>218</v>
      </c>
      <c r="G49" s="41" t="s">
        <v>218</v>
      </c>
      <c r="H49" s="156" t="str">
        <f>IF(SUM(H50:H51)&gt;0,SUM(H50:H51),"-")</f>
        <v>-</v>
      </c>
      <c r="I49" s="156" t="str">
        <f>IF(SUM(I50:I51)&gt;0,SUM(I50:I51),"-")</f>
        <v>-</v>
      </c>
      <c r="J49" s="41" t="s">
        <v>218</v>
      </c>
    </row>
    <row r="50" spans="1:10" s="2" customFormat="1" ht="18.75" customHeight="1">
      <c r="A50" s="135" t="s">
        <v>238</v>
      </c>
      <c r="B50" s="9">
        <v>1171</v>
      </c>
      <c r="C50" s="9">
        <v>270</v>
      </c>
      <c r="D50" s="43" t="s">
        <v>219</v>
      </c>
      <c r="E50" s="39" t="s">
        <v>218</v>
      </c>
      <c r="F50" s="39" t="s">
        <v>218</v>
      </c>
      <c r="G50" s="39" t="s">
        <v>218</v>
      </c>
      <c r="H50" s="43" t="s">
        <v>219</v>
      </c>
      <c r="I50" s="43" t="s">
        <v>219</v>
      </c>
      <c r="J50" s="39" t="s">
        <v>218</v>
      </c>
    </row>
    <row r="51" spans="1:10" s="2" customFormat="1" ht="13.5" customHeight="1">
      <c r="A51" s="134" t="s">
        <v>239</v>
      </c>
      <c r="B51" s="9">
        <v>1172</v>
      </c>
      <c r="C51" s="9">
        <v>280</v>
      </c>
      <c r="D51" s="43" t="s">
        <v>219</v>
      </c>
      <c r="E51" s="39" t="s">
        <v>218</v>
      </c>
      <c r="F51" s="39" t="s">
        <v>218</v>
      </c>
      <c r="G51" s="39" t="s">
        <v>218</v>
      </c>
      <c r="H51" s="43" t="s">
        <v>219</v>
      </c>
      <c r="I51" s="43" t="s">
        <v>219</v>
      </c>
      <c r="J51" s="39" t="s">
        <v>218</v>
      </c>
    </row>
    <row r="52" spans="1:10" s="2" customFormat="1" ht="11.25">
      <c r="A52" s="23" t="s">
        <v>240</v>
      </c>
      <c r="B52" s="10">
        <v>1200</v>
      </c>
      <c r="C52" s="47">
        <v>290</v>
      </c>
      <c r="D52" s="181" t="s">
        <v>219</v>
      </c>
      <c r="E52" s="41" t="s">
        <v>218</v>
      </c>
      <c r="F52" s="41" t="s">
        <v>218</v>
      </c>
      <c r="G52" s="41" t="s">
        <v>218</v>
      </c>
      <c r="H52" s="181" t="s">
        <v>219</v>
      </c>
      <c r="I52" s="181" t="s">
        <v>219</v>
      </c>
      <c r="J52" s="41" t="s">
        <v>218</v>
      </c>
    </row>
    <row r="53" spans="1:10" s="2" customFormat="1" ht="11.25">
      <c r="A53" s="13" t="s">
        <v>241</v>
      </c>
      <c r="B53" s="10">
        <v>1300</v>
      </c>
      <c r="C53" s="47">
        <v>300</v>
      </c>
      <c r="D53" s="163" t="str">
        <f>IF(((SUM(D54))+(SUM(D55))+SUM(D56)+(SUM(D60)))&gt;0,((SUM(D54))+(SUM(D55))+SUM(D56)+(SUM(D60))),"-")</f>
        <v>-</v>
      </c>
      <c r="E53" s="41" t="s">
        <v>218</v>
      </c>
      <c r="F53" s="41" t="s">
        <v>218</v>
      </c>
      <c r="G53" s="41" t="s">
        <v>218</v>
      </c>
      <c r="H53" s="163" t="str">
        <f>IF(((SUM(H54))+(SUM(H55))+SUM(H56)+(SUM(H60)))&gt;0,((SUM(H54))+(SUM(H55))+SUM(H56)+(SUM(H60))),"-")</f>
        <v>-</v>
      </c>
      <c r="I53" s="163" t="str">
        <f>IF(((SUM(I54))+(SUM(I55))+SUM(I56)+(SUM(I60)))&gt;0,((SUM(I54))+(SUM(I55))+SUM(I56)+(SUM(I60))),"-")</f>
        <v>-</v>
      </c>
      <c r="J53" s="41" t="s">
        <v>218</v>
      </c>
    </row>
    <row r="54" spans="1:10" s="2" customFormat="1" ht="11.25">
      <c r="A54" s="18" t="s">
        <v>242</v>
      </c>
      <c r="B54" s="15">
        <v>1310</v>
      </c>
      <c r="C54" s="47">
        <v>310</v>
      </c>
      <c r="D54" s="155" t="s">
        <v>219</v>
      </c>
      <c r="E54" s="41" t="s">
        <v>218</v>
      </c>
      <c r="F54" s="41" t="s">
        <v>218</v>
      </c>
      <c r="G54" s="41" t="s">
        <v>218</v>
      </c>
      <c r="H54" s="155" t="s">
        <v>219</v>
      </c>
      <c r="I54" s="155" t="s">
        <v>219</v>
      </c>
      <c r="J54" s="41" t="s">
        <v>218</v>
      </c>
    </row>
    <row r="55" spans="1:10" s="2" customFormat="1" ht="11.25">
      <c r="A55" s="24" t="s">
        <v>243</v>
      </c>
      <c r="B55" s="15">
        <v>1320</v>
      </c>
      <c r="C55" s="47">
        <v>320</v>
      </c>
      <c r="D55" s="155" t="s">
        <v>219</v>
      </c>
      <c r="E55" s="41" t="s">
        <v>218</v>
      </c>
      <c r="F55" s="41" t="s">
        <v>218</v>
      </c>
      <c r="G55" s="41" t="s">
        <v>218</v>
      </c>
      <c r="H55" s="155" t="s">
        <v>219</v>
      </c>
      <c r="I55" s="155" t="s">
        <v>219</v>
      </c>
      <c r="J55" s="41" t="s">
        <v>218</v>
      </c>
    </row>
    <row r="56" spans="1:10" s="2" customFormat="1" ht="11.25">
      <c r="A56" s="14" t="s">
        <v>244</v>
      </c>
      <c r="B56" s="21">
        <v>1340</v>
      </c>
      <c r="C56" s="47">
        <v>330</v>
      </c>
      <c r="D56" s="156" t="str">
        <f>IF(SUM(D57:D59)&gt;0,SUM(D57:D59),"-")</f>
        <v>-</v>
      </c>
      <c r="E56" s="41" t="s">
        <v>218</v>
      </c>
      <c r="F56" s="41" t="s">
        <v>218</v>
      </c>
      <c r="G56" s="41" t="s">
        <v>218</v>
      </c>
      <c r="H56" s="156" t="str">
        <f>IF(SUM(H57:H59)&gt;0,SUM(H57:H59),"-")</f>
        <v>-</v>
      </c>
      <c r="I56" s="156" t="str">
        <f>IF(SUM(I57:I59)&gt;0,SUM(I57:I59),"-")</f>
        <v>-</v>
      </c>
      <c r="J56" s="41" t="s">
        <v>218</v>
      </c>
    </row>
    <row r="57" spans="1:10" s="2" customFormat="1" ht="11.25">
      <c r="A57" s="16" t="s">
        <v>245</v>
      </c>
      <c r="B57" s="20">
        <v>1341</v>
      </c>
      <c r="C57" s="47">
        <v>340</v>
      </c>
      <c r="D57" s="43" t="s">
        <v>219</v>
      </c>
      <c r="E57" s="41" t="s">
        <v>218</v>
      </c>
      <c r="F57" s="41" t="s">
        <v>218</v>
      </c>
      <c r="G57" s="41" t="s">
        <v>218</v>
      </c>
      <c r="H57" s="43" t="s">
        <v>219</v>
      </c>
      <c r="I57" s="43" t="s">
        <v>219</v>
      </c>
      <c r="J57" s="41" t="s">
        <v>218</v>
      </c>
    </row>
    <row r="58" spans="1:10" s="2" customFormat="1" ht="11.25">
      <c r="A58" s="16" t="s">
        <v>246</v>
      </c>
      <c r="B58" s="20">
        <v>1342</v>
      </c>
      <c r="C58" s="47">
        <v>350</v>
      </c>
      <c r="D58" s="43" t="s">
        <v>219</v>
      </c>
      <c r="E58" s="41" t="s">
        <v>218</v>
      </c>
      <c r="F58" s="41" t="s">
        <v>218</v>
      </c>
      <c r="G58" s="41" t="s">
        <v>218</v>
      </c>
      <c r="H58" s="43" t="s">
        <v>219</v>
      </c>
      <c r="I58" s="43" t="s">
        <v>219</v>
      </c>
      <c r="J58" s="41" t="s">
        <v>218</v>
      </c>
    </row>
    <row r="59" spans="1:10" s="2" customFormat="1" ht="11.25">
      <c r="A59" s="16" t="s">
        <v>247</v>
      </c>
      <c r="B59" s="20">
        <v>1343</v>
      </c>
      <c r="C59" s="47">
        <v>360</v>
      </c>
      <c r="D59" s="43" t="s">
        <v>219</v>
      </c>
      <c r="E59" s="41" t="s">
        <v>218</v>
      </c>
      <c r="F59" s="41" t="s">
        <v>218</v>
      </c>
      <c r="G59" s="41" t="s">
        <v>218</v>
      </c>
      <c r="H59" s="43" t="s">
        <v>219</v>
      </c>
      <c r="I59" s="43" t="s">
        <v>219</v>
      </c>
      <c r="J59" s="41" t="s">
        <v>218</v>
      </c>
    </row>
    <row r="60" spans="1:10" s="2" customFormat="1" ht="11.25">
      <c r="A60" s="14" t="s">
        <v>248</v>
      </c>
      <c r="B60" s="21">
        <v>1350</v>
      </c>
      <c r="C60" s="47">
        <v>370</v>
      </c>
      <c r="D60" s="155" t="s">
        <v>219</v>
      </c>
      <c r="E60" s="41" t="s">
        <v>218</v>
      </c>
      <c r="F60" s="41" t="s">
        <v>218</v>
      </c>
      <c r="G60" s="41" t="s">
        <v>218</v>
      </c>
      <c r="H60" s="155" t="s">
        <v>219</v>
      </c>
      <c r="I60" s="155" t="s">
        <v>219</v>
      </c>
      <c r="J60" s="41" t="s">
        <v>218</v>
      </c>
    </row>
    <row r="61" spans="1:10" s="2" customFormat="1" ht="12">
      <c r="A61" s="106" t="s">
        <v>179</v>
      </c>
      <c r="B61" s="102">
        <v>2000</v>
      </c>
      <c r="C61" s="47">
        <v>380</v>
      </c>
      <c r="D61" s="150" t="str">
        <f>IF((SUM(D62)+(SUM(D74))+(SUM(D75))+SUM(D76))&gt;0,SUM(D62)+(SUM(D74))+(SUM(D75))+SUM(D76),"-")</f>
        <v>-</v>
      </c>
      <c r="E61" s="41" t="s">
        <v>218</v>
      </c>
      <c r="F61" s="41" t="s">
        <v>218</v>
      </c>
      <c r="G61" s="41" t="s">
        <v>218</v>
      </c>
      <c r="H61" s="150" t="str">
        <f>IF((SUM(H62)+(SUM(H74))+(SUM(H75))+SUM(H76))&gt;0,SUM(H62)+(SUM(H74))+(SUM(H75))+SUM(H76),"-")</f>
        <v>-</v>
      </c>
      <c r="I61" s="150" t="str">
        <f>IF((SUM(I62)+(SUM(I74))+(SUM(I75))+SUM(I76))&gt;0,SUM(I62)+(SUM(I74))+(SUM(I75))+SUM(I76),"-")</f>
        <v>-</v>
      </c>
      <c r="J61" s="41" t="s">
        <v>218</v>
      </c>
    </row>
    <row r="62" spans="1:10" s="2" customFormat="1" ht="12">
      <c r="A62" s="107" t="s">
        <v>180</v>
      </c>
      <c r="B62" s="102">
        <v>2100</v>
      </c>
      <c r="C62" s="47">
        <v>390</v>
      </c>
      <c r="D62" s="150" t="str">
        <f>IF((SUM(D63)+SUM(D64)+SUM(D67)+SUM(D70))&gt;0,SUM(D63)+SUM(D64)+SUM(D67)+SUM(D70),"-")</f>
        <v>-</v>
      </c>
      <c r="E62" s="41" t="s">
        <v>218</v>
      </c>
      <c r="F62" s="41" t="s">
        <v>218</v>
      </c>
      <c r="G62" s="41" t="s">
        <v>218</v>
      </c>
      <c r="H62" s="150" t="str">
        <f>IF((SUM(H63)+SUM(H64)+SUM(H67)+SUM(H70))&gt;0,SUM(H63)+SUM(H64)+SUM(H67)+SUM(H70),"-")</f>
        <v>-</v>
      </c>
      <c r="I62" s="150" t="str">
        <f>IF((SUM(I63)+SUM(I64)+SUM(I67)+SUM(I70))&gt;0,SUM(I63)+SUM(I64)+SUM(I67)+SUM(I70),"-")</f>
        <v>-</v>
      </c>
      <c r="J62" s="41" t="s">
        <v>218</v>
      </c>
    </row>
    <row r="63" spans="1:10" s="2" customFormat="1" ht="11.25">
      <c r="A63" s="108" t="s">
        <v>249</v>
      </c>
      <c r="B63" s="105">
        <v>2110</v>
      </c>
      <c r="C63" s="47">
        <v>400</v>
      </c>
      <c r="D63" s="155" t="s">
        <v>219</v>
      </c>
      <c r="E63" s="41" t="s">
        <v>218</v>
      </c>
      <c r="F63" s="41" t="s">
        <v>218</v>
      </c>
      <c r="G63" s="41" t="s">
        <v>218</v>
      </c>
      <c r="H63" s="155" t="s">
        <v>219</v>
      </c>
      <c r="I63" s="155" t="s">
        <v>219</v>
      </c>
      <c r="J63" s="41" t="s">
        <v>218</v>
      </c>
    </row>
    <row r="64" spans="1:10" s="2" customFormat="1" ht="11.25">
      <c r="A64" s="104" t="s">
        <v>250</v>
      </c>
      <c r="B64" s="105">
        <v>2120</v>
      </c>
      <c r="C64" s="47">
        <v>410</v>
      </c>
      <c r="D64" s="153" t="str">
        <f>IF(SUM(D65:D66)&gt;0,SUM(D65:D66),"-")</f>
        <v>-</v>
      </c>
      <c r="E64" s="41" t="s">
        <v>218</v>
      </c>
      <c r="F64" s="41" t="s">
        <v>218</v>
      </c>
      <c r="G64" s="41" t="s">
        <v>218</v>
      </c>
      <c r="H64" s="153" t="str">
        <f>IF(SUM(H65:H66)&gt;0,SUM(H65:H66),"-")</f>
        <v>-</v>
      </c>
      <c r="I64" s="153" t="str">
        <f>IF(SUM(I65:I66)&gt;0,SUM(I65:I66),"-")</f>
        <v>-</v>
      </c>
      <c r="J64" s="41" t="s">
        <v>218</v>
      </c>
    </row>
    <row r="65" spans="1:10" s="2" customFormat="1" ht="11.25">
      <c r="A65" s="96" t="s">
        <v>251</v>
      </c>
      <c r="B65" s="97">
        <v>2121</v>
      </c>
      <c r="C65" s="47">
        <v>420</v>
      </c>
      <c r="D65" s="43" t="s">
        <v>219</v>
      </c>
      <c r="E65" s="41" t="s">
        <v>218</v>
      </c>
      <c r="F65" s="41" t="s">
        <v>218</v>
      </c>
      <c r="G65" s="41" t="s">
        <v>218</v>
      </c>
      <c r="H65" s="43" t="s">
        <v>219</v>
      </c>
      <c r="I65" s="43" t="s">
        <v>219</v>
      </c>
      <c r="J65" s="41" t="s">
        <v>218</v>
      </c>
    </row>
    <row r="66" spans="1:10" s="2" customFormat="1" ht="11.25">
      <c r="A66" s="96" t="s">
        <v>252</v>
      </c>
      <c r="B66" s="97">
        <v>2123</v>
      </c>
      <c r="C66" s="47">
        <v>430</v>
      </c>
      <c r="D66" s="43" t="s">
        <v>219</v>
      </c>
      <c r="E66" s="41" t="s">
        <v>218</v>
      </c>
      <c r="F66" s="41" t="s">
        <v>218</v>
      </c>
      <c r="G66" s="41" t="s">
        <v>218</v>
      </c>
      <c r="H66" s="43" t="s">
        <v>219</v>
      </c>
      <c r="I66" s="43" t="s">
        <v>219</v>
      </c>
      <c r="J66" s="41" t="s">
        <v>218</v>
      </c>
    </row>
    <row r="67" spans="1:10" s="2" customFormat="1" ht="11.25">
      <c r="A67" s="104" t="s">
        <v>253</v>
      </c>
      <c r="B67" s="105">
        <v>2130</v>
      </c>
      <c r="C67" s="47">
        <v>440</v>
      </c>
      <c r="D67" s="153" t="str">
        <f>IF(SUM(D68:D69)&gt;0,SUM(D68:D69),"-")</f>
        <v>-</v>
      </c>
      <c r="E67" s="41" t="s">
        <v>218</v>
      </c>
      <c r="F67" s="41" t="s">
        <v>218</v>
      </c>
      <c r="G67" s="41" t="s">
        <v>218</v>
      </c>
      <c r="H67" s="153" t="str">
        <f>IF(SUM(H68:H69)&gt;0,SUM(H68:H69),"-")</f>
        <v>-</v>
      </c>
      <c r="I67" s="153" t="str">
        <f>IF(SUM(I68:I69)&gt;0,SUM(I68:I69),"-")</f>
        <v>-</v>
      </c>
      <c r="J67" s="41" t="s">
        <v>218</v>
      </c>
    </row>
    <row r="68" spans="1:10" s="2" customFormat="1" ht="11.25">
      <c r="A68" s="98" t="s">
        <v>254</v>
      </c>
      <c r="B68" s="97">
        <v>2131</v>
      </c>
      <c r="C68" s="47">
        <v>450</v>
      </c>
      <c r="D68" s="86" t="s">
        <v>219</v>
      </c>
      <c r="E68" s="41" t="s">
        <v>218</v>
      </c>
      <c r="F68" s="41" t="s">
        <v>218</v>
      </c>
      <c r="G68" s="41" t="s">
        <v>218</v>
      </c>
      <c r="H68" s="86" t="s">
        <v>219</v>
      </c>
      <c r="I68" s="86" t="s">
        <v>219</v>
      </c>
      <c r="J68" s="41" t="s">
        <v>218</v>
      </c>
    </row>
    <row r="69" spans="1:10" s="2" customFormat="1" ht="11.25">
      <c r="A69" s="98" t="s">
        <v>181</v>
      </c>
      <c r="B69" s="97">
        <v>2133</v>
      </c>
      <c r="C69" s="47">
        <v>460</v>
      </c>
      <c r="D69" s="43" t="s">
        <v>219</v>
      </c>
      <c r="E69" s="41" t="s">
        <v>218</v>
      </c>
      <c r="F69" s="41" t="s">
        <v>218</v>
      </c>
      <c r="G69" s="41" t="s">
        <v>218</v>
      </c>
      <c r="H69" s="43" t="s">
        <v>219</v>
      </c>
      <c r="I69" s="43" t="s">
        <v>219</v>
      </c>
      <c r="J69" s="41" t="s">
        <v>218</v>
      </c>
    </row>
    <row r="70" spans="1:10" s="2" customFormat="1" ht="11.25">
      <c r="A70" s="109" t="s">
        <v>182</v>
      </c>
      <c r="B70" s="97">
        <v>2140</v>
      </c>
      <c r="C70" s="47">
        <v>470</v>
      </c>
      <c r="D70" s="153" t="str">
        <f>IF(SUM(D71:D73)&gt;0,SUM(D71:D73),"-")</f>
        <v>-</v>
      </c>
      <c r="E70" s="41" t="s">
        <v>218</v>
      </c>
      <c r="F70" s="41" t="s">
        <v>218</v>
      </c>
      <c r="G70" s="41" t="s">
        <v>218</v>
      </c>
      <c r="H70" s="153" t="str">
        <f>IF(SUM(H71:H73)&gt;0,SUM(H71:H73),"-")</f>
        <v>-</v>
      </c>
      <c r="I70" s="153" t="str">
        <f>IF(SUM(I71:I73)&gt;0,SUM(I71:I73),"-")</f>
        <v>-</v>
      </c>
      <c r="J70" s="41" t="s">
        <v>218</v>
      </c>
    </row>
    <row r="71" spans="1:10" s="2" customFormat="1" ht="12">
      <c r="A71" s="110" t="s">
        <v>164</v>
      </c>
      <c r="B71" s="97">
        <v>2141</v>
      </c>
      <c r="C71" s="47">
        <v>480</v>
      </c>
      <c r="D71" s="86" t="s">
        <v>219</v>
      </c>
      <c r="E71" s="41" t="s">
        <v>218</v>
      </c>
      <c r="F71" s="41" t="s">
        <v>218</v>
      </c>
      <c r="G71" s="41" t="s">
        <v>218</v>
      </c>
      <c r="H71" s="86" t="s">
        <v>219</v>
      </c>
      <c r="I71" s="86" t="s">
        <v>219</v>
      </c>
      <c r="J71" s="41" t="s">
        <v>218</v>
      </c>
    </row>
    <row r="72" spans="1:10" s="2" customFormat="1" ht="12">
      <c r="A72" s="110" t="s">
        <v>165</v>
      </c>
      <c r="B72" s="97">
        <v>2143</v>
      </c>
      <c r="C72" s="47">
        <v>490</v>
      </c>
      <c r="D72" s="86" t="s">
        <v>219</v>
      </c>
      <c r="E72" s="41" t="s">
        <v>218</v>
      </c>
      <c r="F72" s="41" t="s">
        <v>218</v>
      </c>
      <c r="G72" s="41" t="s">
        <v>218</v>
      </c>
      <c r="H72" s="86" t="s">
        <v>219</v>
      </c>
      <c r="I72" s="86" t="s">
        <v>219</v>
      </c>
      <c r="J72" s="41" t="s">
        <v>218</v>
      </c>
    </row>
    <row r="73" spans="1:10" s="2" customFormat="1" ht="12">
      <c r="A73" s="110" t="s">
        <v>166</v>
      </c>
      <c r="B73" s="97">
        <v>2144</v>
      </c>
      <c r="C73" s="47">
        <v>500</v>
      </c>
      <c r="D73" s="43" t="s">
        <v>219</v>
      </c>
      <c r="E73" s="41" t="s">
        <v>218</v>
      </c>
      <c r="F73" s="41" t="s">
        <v>218</v>
      </c>
      <c r="G73" s="41" t="s">
        <v>218</v>
      </c>
      <c r="H73" s="43" t="s">
        <v>219</v>
      </c>
      <c r="I73" s="43" t="s">
        <v>219</v>
      </c>
      <c r="J73" s="41" t="s">
        <v>218</v>
      </c>
    </row>
    <row r="74" spans="1:10" s="2" customFormat="1" ht="11.25">
      <c r="A74" s="111" t="s">
        <v>255</v>
      </c>
      <c r="B74" s="103">
        <v>2200</v>
      </c>
      <c r="C74" s="47">
        <v>510</v>
      </c>
      <c r="D74" s="181" t="s">
        <v>219</v>
      </c>
      <c r="E74" s="41" t="s">
        <v>218</v>
      </c>
      <c r="F74" s="41" t="s">
        <v>218</v>
      </c>
      <c r="G74" s="41" t="s">
        <v>218</v>
      </c>
      <c r="H74" s="181" t="s">
        <v>219</v>
      </c>
      <c r="I74" s="181" t="s">
        <v>219</v>
      </c>
      <c r="J74" s="41" t="s">
        <v>218</v>
      </c>
    </row>
    <row r="75" spans="1:10" s="2" customFormat="1" ht="11.25">
      <c r="A75" s="111" t="s">
        <v>256</v>
      </c>
      <c r="B75" s="103">
        <v>2300</v>
      </c>
      <c r="C75" s="47">
        <v>520</v>
      </c>
      <c r="D75" s="181" t="s">
        <v>219</v>
      </c>
      <c r="E75" s="41" t="s">
        <v>218</v>
      </c>
      <c r="F75" s="41" t="s">
        <v>218</v>
      </c>
      <c r="G75" s="41" t="s">
        <v>218</v>
      </c>
      <c r="H75" s="181" t="s">
        <v>219</v>
      </c>
      <c r="I75" s="181" t="s">
        <v>219</v>
      </c>
      <c r="J75" s="41" t="s">
        <v>218</v>
      </c>
    </row>
    <row r="76" spans="1:10" s="2" customFormat="1" ht="11.25">
      <c r="A76" s="112" t="s">
        <v>257</v>
      </c>
      <c r="B76" s="103">
        <v>2400</v>
      </c>
      <c r="C76" s="47">
        <v>530</v>
      </c>
      <c r="D76" s="150" t="str">
        <f>IF(SUM(D77:D81)&gt;0,SUM(D77:D81),"-")</f>
        <v>-</v>
      </c>
      <c r="E76" s="41" t="s">
        <v>218</v>
      </c>
      <c r="F76" s="41" t="s">
        <v>218</v>
      </c>
      <c r="G76" s="41" t="s">
        <v>218</v>
      </c>
      <c r="H76" s="150" t="str">
        <f>IF(SUM(H77:H81)&gt;0,SUM(H77:H81),"-")</f>
        <v>-</v>
      </c>
      <c r="I76" s="150" t="str">
        <f>IF(SUM(I77:I81)&gt;0,SUM(I77:I81),"-")</f>
        <v>-</v>
      </c>
      <c r="J76" s="41" t="s">
        <v>218</v>
      </c>
    </row>
    <row r="77" spans="1:10" s="2" customFormat="1" ht="11.25">
      <c r="A77" s="113" t="s">
        <v>258</v>
      </c>
      <c r="B77" s="105">
        <v>2410</v>
      </c>
      <c r="C77" s="47">
        <v>540</v>
      </c>
      <c r="D77" s="155" t="s">
        <v>219</v>
      </c>
      <c r="E77" s="41" t="s">
        <v>218</v>
      </c>
      <c r="F77" s="41" t="s">
        <v>218</v>
      </c>
      <c r="G77" s="41" t="s">
        <v>218</v>
      </c>
      <c r="H77" s="155" t="s">
        <v>219</v>
      </c>
      <c r="I77" s="155" t="s">
        <v>219</v>
      </c>
      <c r="J77" s="41" t="s">
        <v>218</v>
      </c>
    </row>
    <row r="78" spans="1:10" s="2" customFormat="1" ht="11.25">
      <c r="A78" s="108" t="s">
        <v>259</v>
      </c>
      <c r="B78" s="105">
        <v>2420</v>
      </c>
      <c r="C78" s="47">
        <v>550</v>
      </c>
      <c r="D78" s="155" t="s">
        <v>219</v>
      </c>
      <c r="E78" s="41" t="s">
        <v>218</v>
      </c>
      <c r="F78" s="41" t="s">
        <v>218</v>
      </c>
      <c r="G78" s="41" t="s">
        <v>218</v>
      </c>
      <c r="H78" s="155" t="s">
        <v>219</v>
      </c>
      <c r="I78" s="155" t="s">
        <v>219</v>
      </c>
      <c r="J78" s="41" t="s">
        <v>218</v>
      </c>
    </row>
    <row r="79" spans="1:10" s="2" customFormat="1" ht="11.25">
      <c r="A79" s="104" t="s">
        <v>260</v>
      </c>
      <c r="B79" s="105">
        <v>2430</v>
      </c>
      <c r="C79" s="47">
        <v>560</v>
      </c>
      <c r="D79" s="155" t="s">
        <v>219</v>
      </c>
      <c r="E79" s="41" t="s">
        <v>218</v>
      </c>
      <c r="F79" s="41" t="s">
        <v>218</v>
      </c>
      <c r="G79" s="41" t="s">
        <v>218</v>
      </c>
      <c r="H79" s="155" t="s">
        <v>219</v>
      </c>
      <c r="I79" s="155" t="s">
        <v>219</v>
      </c>
      <c r="J79" s="41" t="s">
        <v>218</v>
      </c>
    </row>
    <row r="80" spans="1:10" s="2" customFormat="1" ht="11.25">
      <c r="A80" s="109" t="s">
        <v>261</v>
      </c>
      <c r="B80" s="105">
        <v>2440</v>
      </c>
      <c r="C80" s="47">
        <v>570</v>
      </c>
      <c r="D80" s="155" t="s">
        <v>219</v>
      </c>
      <c r="E80" s="41" t="s">
        <v>218</v>
      </c>
      <c r="F80" s="41" t="s">
        <v>218</v>
      </c>
      <c r="G80" s="41" t="s">
        <v>218</v>
      </c>
      <c r="H80" s="155" t="s">
        <v>219</v>
      </c>
      <c r="I80" s="155" t="s">
        <v>219</v>
      </c>
      <c r="J80" s="41" t="s">
        <v>218</v>
      </c>
    </row>
    <row r="81" spans="1:10" s="2" customFormat="1" ht="11.25" hidden="1">
      <c r="A81" s="104"/>
      <c r="B81" s="105"/>
      <c r="C81" s="47"/>
      <c r="D81" s="155"/>
      <c r="E81" s="41"/>
      <c r="F81" s="41"/>
      <c r="G81" s="41"/>
      <c r="H81" s="155"/>
      <c r="I81" s="155"/>
      <c r="J81" s="41"/>
    </row>
    <row r="82" spans="1:10" s="2" customFormat="1" ht="12" hidden="1">
      <c r="A82" s="102"/>
      <c r="B82" s="103"/>
      <c r="C82" s="47"/>
      <c r="D82" s="168"/>
      <c r="E82" s="41"/>
      <c r="F82" s="41"/>
      <c r="G82" s="41"/>
      <c r="H82" s="168"/>
      <c r="I82" s="168"/>
      <c r="J82" s="41"/>
    </row>
    <row r="83" spans="1:10" s="2" customFormat="1" ht="11.25" hidden="1">
      <c r="A83" s="104"/>
      <c r="B83" s="105"/>
      <c r="C83" s="47"/>
      <c r="D83" s="172"/>
      <c r="E83" s="41"/>
      <c r="F83" s="41"/>
      <c r="G83" s="41"/>
      <c r="H83" s="172"/>
      <c r="I83" s="172"/>
      <c r="J83" s="41"/>
    </row>
    <row r="84" spans="1:10" s="2" customFormat="1" ht="11.25" hidden="1">
      <c r="A84" s="96"/>
      <c r="B84" s="97"/>
      <c r="C84" s="47"/>
      <c r="D84" s="44"/>
      <c r="E84" s="41"/>
      <c r="F84" s="41"/>
      <c r="G84" s="41"/>
      <c r="H84" s="44"/>
      <c r="I84" s="44"/>
      <c r="J84" s="41"/>
    </row>
    <row r="85" spans="1:10" s="2" customFormat="1" ht="11.25" hidden="1">
      <c r="A85" s="96"/>
      <c r="B85" s="97"/>
      <c r="C85" s="47"/>
      <c r="D85" s="116"/>
      <c r="E85" s="41"/>
      <c r="F85" s="41"/>
      <c r="G85" s="41"/>
      <c r="H85" s="116"/>
      <c r="I85" s="116"/>
      <c r="J85" s="41"/>
    </row>
    <row r="86" spans="1:10" s="2" customFormat="1" ht="12.75" hidden="1">
      <c r="A86" s="114"/>
      <c r="B86" s="97"/>
      <c r="C86" s="47"/>
      <c r="D86" s="122"/>
      <c r="E86" s="41"/>
      <c r="F86" s="41"/>
      <c r="G86" s="41"/>
      <c r="H86" s="122"/>
      <c r="I86" s="122"/>
      <c r="J86" s="41"/>
    </row>
    <row r="87" spans="1:10" s="2" customFormat="1" ht="11.25" hidden="1">
      <c r="A87" s="104"/>
      <c r="B87" s="105"/>
      <c r="C87" s="47"/>
      <c r="D87" s="172"/>
      <c r="E87" s="41"/>
      <c r="F87" s="41"/>
      <c r="G87" s="41"/>
      <c r="H87" s="172"/>
      <c r="I87" s="172"/>
      <c r="J87" s="41"/>
    </row>
    <row r="88" spans="1:10" s="2" customFormat="1" ht="11.25" hidden="1">
      <c r="A88" s="96"/>
      <c r="B88" s="97"/>
      <c r="C88" s="47"/>
      <c r="D88" s="122"/>
      <c r="E88" s="41"/>
      <c r="F88" s="41"/>
      <c r="G88" s="41"/>
      <c r="H88" s="122"/>
      <c r="I88" s="122"/>
      <c r="J88" s="41"/>
    </row>
    <row r="89" spans="1:10" s="2" customFormat="1" ht="11.25" hidden="1">
      <c r="A89" s="96"/>
      <c r="B89" s="97"/>
      <c r="C89" s="47"/>
      <c r="D89" s="122"/>
      <c r="E89" s="41"/>
      <c r="F89" s="41"/>
      <c r="G89" s="41"/>
      <c r="H89" s="122"/>
      <c r="I89" s="122"/>
      <c r="J89" s="41"/>
    </row>
    <row r="90" spans="1:10" s="2" customFormat="1" ht="11.25" hidden="1">
      <c r="A90" s="96"/>
      <c r="B90" s="97"/>
      <c r="C90" s="47"/>
      <c r="D90" s="122"/>
      <c r="E90" s="41"/>
      <c r="F90" s="41"/>
      <c r="G90" s="41"/>
      <c r="H90" s="122"/>
      <c r="I90" s="122"/>
      <c r="J90" s="41"/>
    </row>
    <row r="91" spans="1:10" s="2" customFormat="1" ht="12" hidden="1">
      <c r="A91" s="102"/>
      <c r="B91" s="103"/>
      <c r="C91" s="47"/>
      <c r="D91" s="168"/>
      <c r="E91" s="41"/>
      <c r="F91" s="41"/>
      <c r="G91" s="41"/>
      <c r="H91" s="168"/>
      <c r="I91" s="168"/>
      <c r="J91" s="41"/>
    </row>
    <row r="92" spans="1:10" s="2" customFormat="1" ht="11.25" hidden="1">
      <c r="A92" s="104"/>
      <c r="B92" s="105"/>
      <c r="C92" s="47"/>
      <c r="D92" s="171"/>
      <c r="E92" s="41"/>
      <c r="F92" s="41"/>
      <c r="G92" s="41"/>
      <c r="H92" s="171"/>
      <c r="I92" s="171"/>
      <c r="J92" s="41"/>
    </row>
    <row r="93" spans="1:10" s="2" customFormat="1" ht="11.25" hidden="1">
      <c r="A93" s="104"/>
      <c r="B93" s="105"/>
      <c r="C93" s="47"/>
      <c r="D93" s="171"/>
      <c r="E93" s="41"/>
      <c r="F93" s="41"/>
      <c r="G93" s="41"/>
      <c r="H93" s="171"/>
      <c r="I93" s="171"/>
      <c r="J93" s="41"/>
    </row>
    <row r="94" spans="1:10" s="2" customFormat="1" ht="7.5" customHeight="1">
      <c r="A94" s="123"/>
      <c r="B94" s="124"/>
      <c r="C94" s="136"/>
      <c r="D94" s="126"/>
      <c r="E94" s="126"/>
      <c r="F94" s="126"/>
      <c r="G94" s="126"/>
      <c r="H94" s="126"/>
      <c r="I94" s="126"/>
      <c r="J94" s="126"/>
    </row>
    <row r="95" spans="1:10">
      <c r="A95" s="26" t="s">
        <v>262</v>
      </c>
      <c r="B95" s="26"/>
      <c r="C95" s="414"/>
      <c r="D95" s="414"/>
      <c r="E95" s="26"/>
      <c r="F95" s="417" t="e">
        <f>#REF!</f>
        <v>#REF!</v>
      </c>
      <c r="G95" s="417"/>
      <c r="H95" s="417"/>
    </row>
    <row r="96" spans="1:10">
      <c r="A96" s="26" t="e">
        <f>#REF!</f>
        <v>#REF!</v>
      </c>
      <c r="B96" s="26"/>
      <c r="C96" s="430" t="s">
        <v>263</v>
      </c>
      <c r="D96" s="430"/>
      <c r="E96" s="26"/>
      <c r="F96" s="293" t="s">
        <v>4036</v>
      </c>
      <c r="G96" s="293"/>
      <c r="H96" s="1"/>
    </row>
    <row r="97" spans="1:8">
      <c r="B97" s="26"/>
      <c r="C97" s="414"/>
      <c r="D97" s="414"/>
      <c r="E97" s="26"/>
      <c r="F97" s="417" t="e">
        <f>#REF!</f>
        <v>#REF!</v>
      </c>
      <c r="G97" s="417"/>
      <c r="H97" s="417"/>
    </row>
    <row r="98" spans="1:8" ht="12" customHeight="1">
      <c r="A98" s="26" t="e">
        <f>#REF!</f>
        <v>#REF!</v>
      </c>
      <c r="B98" s="1"/>
      <c r="C98" s="430" t="s">
        <v>263</v>
      </c>
      <c r="D98" s="430"/>
      <c r="E98" s="1"/>
      <c r="F98" s="293" t="s">
        <v>4036</v>
      </c>
      <c r="G98" s="293"/>
      <c r="H98" s="1"/>
    </row>
    <row r="99" spans="1:8" ht="13.5" customHeight="1">
      <c r="A99" s="1" t="e">
        <f>#REF!</f>
        <v>#REF!</v>
      </c>
    </row>
    <row r="105" spans="1:8">
      <c r="A105" s="139"/>
    </row>
  </sheetData>
  <sheetProtection sheet="1" formatColumns="0" formatRows="0"/>
  <mergeCells count="27">
    <mergeCell ref="C98:D98"/>
    <mergeCell ref="C96:D96"/>
    <mergeCell ref="C97:D97"/>
    <mergeCell ref="F97:H97"/>
    <mergeCell ref="C95:D95"/>
    <mergeCell ref="F95:H95"/>
    <mergeCell ref="E16:E18"/>
    <mergeCell ref="F16:F18"/>
    <mergeCell ref="G16:G18"/>
    <mergeCell ref="H16:H18"/>
    <mergeCell ref="A13:B13"/>
    <mergeCell ref="E13:J13"/>
    <mergeCell ref="A16:A18"/>
    <mergeCell ref="B16:B18"/>
    <mergeCell ref="C16:C18"/>
    <mergeCell ref="I16:I18"/>
    <mergeCell ref="J16:J18"/>
    <mergeCell ref="D16:D18"/>
    <mergeCell ref="G1:J3"/>
    <mergeCell ref="A4:J4"/>
    <mergeCell ref="A5:J5"/>
    <mergeCell ref="E12:H12"/>
    <mergeCell ref="B11:H11"/>
    <mergeCell ref="B10:H10"/>
    <mergeCell ref="A12:B12"/>
    <mergeCell ref="A6:J6"/>
    <mergeCell ref="B9:H9"/>
  </mergeCells>
  <phoneticPr fontId="0" type="noConversion"/>
  <pageMargins left="0.19685039370078741" right="0.19685039370078741" top="0.59055118110236227" bottom="0.19685039370078741" header="0.59055118110236227" footer="0.19685039370078741"/>
  <pageSetup paperSize="9" scale="99" fitToHeight="2" orientation="landscape" r:id="rId1"/>
</worksheet>
</file>

<file path=xl/worksheets/sheet109.xml><?xml version="1.0" encoding="utf-8"?>
<worksheet xmlns="http://schemas.openxmlformats.org/spreadsheetml/2006/main" xmlns:r="http://schemas.openxmlformats.org/officeDocument/2006/relationships">
  <sheetPr codeName="Аркуш100">
    <pageSetUpPr fitToPage="1"/>
  </sheetPr>
  <dimension ref="A1:R98"/>
  <sheetViews>
    <sheetView topLeftCell="A19" workbookViewId="0">
      <selection activeCell="E43" sqref="E43"/>
    </sheetView>
  </sheetViews>
  <sheetFormatPr defaultRowHeight="15"/>
  <cols>
    <col min="1" max="1" width="50.42578125" customWidth="1"/>
    <col min="2" max="2" width="5.28515625" customWidth="1"/>
    <col min="3" max="3" width="3.42578125" customWidth="1"/>
    <col min="4" max="4" width="5.140625" customWidth="1"/>
    <col min="5" max="18" width="6.7109375" customWidth="1"/>
  </cols>
  <sheetData>
    <row r="1" spans="1:18" s="93" customFormat="1" ht="15" customHeight="1">
      <c r="M1" s="418" t="s">
        <v>573</v>
      </c>
      <c r="N1" s="418"/>
      <c r="O1" s="418"/>
      <c r="P1" s="418"/>
      <c r="Q1" s="418"/>
    </row>
    <row r="2" spans="1:18" s="93" customFormat="1" ht="14.25" customHeight="1">
      <c r="L2" s="234"/>
      <c r="M2" s="418"/>
      <c r="N2" s="418"/>
      <c r="O2" s="418"/>
      <c r="P2" s="418"/>
      <c r="Q2" s="418"/>
    </row>
    <row r="3" spans="1:18" s="93" customFormat="1" ht="1.5" customHeight="1">
      <c r="L3" s="234"/>
      <c r="M3" s="418"/>
      <c r="N3" s="418"/>
      <c r="O3" s="418"/>
      <c r="P3" s="418"/>
      <c r="Q3" s="418"/>
    </row>
    <row r="4" spans="1:18" s="93" customFormat="1" ht="12.75" customHeight="1">
      <c r="A4" s="423" t="s">
        <v>436</v>
      </c>
      <c r="B4" s="423"/>
      <c r="C4" s="423"/>
      <c r="D4" s="423"/>
      <c r="E4" s="423"/>
      <c r="F4" s="423"/>
      <c r="G4" s="423"/>
      <c r="H4" s="423"/>
      <c r="I4" s="423"/>
      <c r="J4" s="423"/>
      <c r="K4" s="423"/>
      <c r="L4" s="423"/>
      <c r="M4" s="423"/>
      <c r="N4" s="423"/>
      <c r="O4" s="423"/>
      <c r="P4" s="423"/>
      <c r="Q4" s="423"/>
    </row>
    <row r="5" spans="1:18" s="93" customFormat="1" ht="30" customHeight="1">
      <c r="A5" s="470" t="s">
        <v>294</v>
      </c>
      <c r="B5" s="470"/>
      <c r="C5" s="470"/>
      <c r="D5" s="470"/>
      <c r="E5" s="470"/>
      <c r="F5" s="470"/>
      <c r="G5" s="470"/>
      <c r="H5" s="470"/>
      <c r="I5" s="470"/>
      <c r="J5" s="470"/>
      <c r="K5" s="470"/>
      <c r="L5" s="470"/>
      <c r="M5" s="470"/>
      <c r="N5" s="470"/>
      <c r="O5" s="470"/>
      <c r="P5" s="470"/>
      <c r="Q5" s="470"/>
    </row>
    <row r="6" spans="1:18" s="93" customFormat="1">
      <c r="E6" s="255" t="s">
        <v>574</v>
      </c>
      <c r="F6" s="471" t="e">
        <f>#REF!</f>
        <v>#REF!</v>
      </c>
      <c r="G6" s="471"/>
      <c r="H6" s="471"/>
      <c r="I6" s="93" t="s">
        <v>153</v>
      </c>
    </row>
    <row r="7" spans="1:18" s="147" customFormat="1" ht="11.25" hidden="1"/>
    <row r="8" spans="1:18" s="147" customFormat="1" ht="11.25">
      <c r="Q8" s="184" t="s">
        <v>437</v>
      </c>
    </row>
    <row r="9" spans="1:18" s="147" customFormat="1" ht="12">
      <c r="A9" s="226" t="s">
        <v>438</v>
      </c>
      <c r="B9" s="427" t="e">
        <f>#REF!</f>
        <v>#REF!</v>
      </c>
      <c r="C9" s="427"/>
      <c r="D9" s="427"/>
      <c r="E9" s="427"/>
      <c r="F9" s="427"/>
      <c r="G9" s="427"/>
      <c r="H9" s="427"/>
      <c r="I9" s="427"/>
      <c r="J9" s="427"/>
      <c r="K9" s="427"/>
      <c r="L9" s="427"/>
      <c r="M9" s="427"/>
      <c r="N9" s="427"/>
      <c r="O9" s="427"/>
      <c r="P9" s="227" t="s">
        <v>439</v>
      </c>
      <c r="Q9" s="474" t="e">
        <f>#REF!</f>
        <v>#REF!</v>
      </c>
      <c r="R9" s="474"/>
    </row>
    <row r="10" spans="1:18" s="147" customFormat="1" ht="11.25" customHeight="1">
      <c r="A10" s="224" t="s">
        <v>201</v>
      </c>
      <c r="B10" s="428" t="e">
        <f>#REF!</f>
        <v>#REF!</v>
      </c>
      <c r="C10" s="428"/>
      <c r="D10" s="428"/>
      <c r="E10" s="428"/>
      <c r="F10" s="428"/>
      <c r="G10" s="428"/>
      <c r="H10" s="428"/>
      <c r="I10" s="428"/>
      <c r="J10" s="428"/>
      <c r="K10" s="428"/>
      <c r="L10" s="428"/>
      <c r="M10" s="428"/>
      <c r="N10" s="428"/>
      <c r="O10" s="428"/>
      <c r="P10" s="147" t="s">
        <v>202</v>
      </c>
      <c r="Q10" s="459" t="e">
        <f>#REF!</f>
        <v>#REF!</v>
      </c>
      <c r="R10" s="459"/>
    </row>
    <row r="11" spans="1:18" s="147" customFormat="1" ht="11.25" customHeight="1">
      <c r="A11" s="224" t="s">
        <v>441</v>
      </c>
      <c r="B11" s="478" t="e">
        <f>#REF!</f>
        <v>#REF!</v>
      </c>
      <c r="C11" s="428"/>
      <c r="D11" s="428"/>
      <c r="E11" s="428"/>
      <c r="F11" s="428"/>
      <c r="G11" s="428"/>
      <c r="H11" s="428"/>
      <c r="I11" s="428"/>
      <c r="J11" s="428"/>
      <c r="K11" s="428"/>
      <c r="L11" s="428"/>
      <c r="M11" s="428"/>
      <c r="N11" s="428"/>
      <c r="O11" s="428"/>
      <c r="P11" s="147" t="s">
        <v>204</v>
      </c>
      <c r="Q11" s="459" t="e">
        <f>#REF!</f>
        <v>#REF!</v>
      </c>
      <c r="R11" s="459"/>
    </row>
    <row r="12" spans="1:18" s="147" customFormat="1" ht="11.25" customHeight="1">
      <c r="A12" s="464" t="s">
        <v>203</v>
      </c>
      <c r="B12" s="464"/>
      <c r="C12" s="464"/>
      <c r="D12" s="464"/>
      <c r="E12" s="460" t="e">
        <f>#REF!</f>
        <v>#REF!</v>
      </c>
      <c r="F12" s="460"/>
      <c r="G12" s="468" t="e">
        <f>IF(E12&gt;0,VLOOKUP(E12,'ДовидникКВК(ГОС)'!A:B,2,FALSE),"")</f>
        <v>#REF!</v>
      </c>
      <c r="H12" s="468"/>
      <c r="I12" s="468"/>
      <c r="J12" s="468"/>
      <c r="K12" s="468"/>
      <c r="L12" s="468"/>
      <c r="M12" s="468"/>
      <c r="N12" s="468"/>
      <c r="O12" s="468"/>
      <c r="P12" s="229"/>
      <c r="Q12" s="229"/>
    </row>
    <row r="13" spans="1:18" s="147" customFormat="1" ht="22.5" customHeight="1">
      <c r="A13" s="479" t="s">
        <v>205</v>
      </c>
      <c r="B13" s="479"/>
      <c r="C13" s="479"/>
      <c r="D13" s="479"/>
      <c r="E13" s="461"/>
      <c r="F13" s="462"/>
      <c r="G13" s="472" t="str">
        <f>IF(E13&gt;0,VLOOKUP(E13,ДовидникКПК!B:C,2,FALSE),"")</f>
        <v/>
      </c>
      <c r="H13" s="472"/>
      <c r="I13" s="472"/>
      <c r="J13" s="472"/>
      <c r="K13" s="472"/>
      <c r="L13" s="472"/>
      <c r="M13" s="472"/>
      <c r="N13" s="472"/>
      <c r="O13" s="472"/>
      <c r="P13" s="472"/>
      <c r="Q13" s="472"/>
    </row>
    <row r="14" spans="1:18" s="147" customFormat="1" ht="22.5" customHeight="1">
      <c r="A14" s="469" t="s">
        <v>449</v>
      </c>
      <c r="B14" s="469"/>
      <c r="C14" s="469"/>
      <c r="D14" s="469"/>
      <c r="E14" s="460" t="e">
        <f>#REF!</f>
        <v>#REF!</v>
      </c>
      <c r="F14" s="460"/>
      <c r="G14" s="465" t="e">
        <f>#REF!</f>
        <v>#REF!</v>
      </c>
      <c r="H14" s="465"/>
      <c r="I14" s="465"/>
      <c r="J14" s="465"/>
      <c r="K14" s="465"/>
      <c r="L14" s="465"/>
      <c r="M14" s="465"/>
      <c r="N14" s="465"/>
      <c r="O14" s="465"/>
      <c r="P14" s="465"/>
      <c r="Q14" s="465"/>
    </row>
    <row r="15" spans="1:18" s="147" customFormat="1" ht="22.5" customHeight="1">
      <c r="A15" s="469" t="s">
        <v>206</v>
      </c>
      <c r="B15" s="469"/>
      <c r="C15" s="469"/>
      <c r="D15" s="469"/>
      <c r="E15" s="463"/>
      <c r="F15" s="463"/>
      <c r="G15" s="465" t="str">
        <f>IF(E15&gt;0,VLOOKUP(E15,ДовидникКФК!A:B,2,FALSE),"")</f>
        <v/>
      </c>
      <c r="H15" s="465"/>
      <c r="I15" s="465"/>
      <c r="J15" s="465"/>
      <c r="K15" s="465"/>
      <c r="L15" s="465"/>
      <c r="M15" s="465"/>
      <c r="N15" s="465"/>
      <c r="O15" s="465"/>
      <c r="P15" s="465"/>
      <c r="Q15" s="465"/>
    </row>
    <row r="16" spans="1:18" s="147" customFormat="1" ht="11.25">
      <c r="A16" s="149" t="s">
        <v>1617</v>
      </c>
    </row>
    <row r="17" spans="1:18" s="147" customFormat="1" ht="11.25">
      <c r="A17" s="149" t="s">
        <v>207</v>
      </c>
    </row>
    <row r="18" spans="1:18" s="147" customFormat="1" ht="33.75" customHeight="1">
      <c r="A18" s="457" t="s">
        <v>209</v>
      </c>
      <c r="B18" s="473" t="s">
        <v>446</v>
      </c>
      <c r="C18" s="473" t="s">
        <v>291</v>
      </c>
      <c r="D18" s="475" t="s">
        <v>575</v>
      </c>
      <c r="E18" s="475" t="s">
        <v>454</v>
      </c>
      <c r="F18" s="473" t="s">
        <v>455</v>
      </c>
      <c r="G18" s="473"/>
      <c r="H18" s="473" t="s">
        <v>273</v>
      </c>
      <c r="I18" s="473"/>
      <c r="J18" s="473" t="s">
        <v>443</v>
      </c>
      <c r="K18" s="473"/>
      <c r="L18" s="473" t="s">
        <v>456</v>
      </c>
      <c r="M18" s="473" t="s">
        <v>4032</v>
      </c>
      <c r="N18" s="473"/>
      <c r="O18" s="473" t="s">
        <v>4033</v>
      </c>
      <c r="P18" s="473"/>
      <c r="Q18" s="473" t="s">
        <v>457</v>
      </c>
      <c r="R18" s="473"/>
    </row>
    <row r="19" spans="1:18" s="147" customFormat="1" ht="12" customHeight="1">
      <c r="A19" s="457"/>
      <c r="B19" s="473"/>
      <c r="C19" s="473"/>
      <c r="D19" s="476"/>
      <c r="E19" s="476"/>
      <c r="F19" s="473"/>
      <c r="G19" s="473"/>
      <c r="H19" s="473"/>
      <c r="I19" s="473"/>
      <c r="J19" s="473"/>
      <c r="K19" s="473"/>
      <c r="L19" s="473"/>
      <c r="M19" s="473"/>
      <c r="N19" s="473"/>
      <c r="O19" s="473"/>
      <c r="P19" s="473"/>
      <c r="Q19" s="473"/>
      <c r="R19" s="473"/>
    </row>
    <row r="20" spans="1:18" s="147" customFormat="1" ht="11.25">
      <c r="A20" s="457"/>
      <c r="B20" s="473"/>
      <c r="C20" s="473"/>
      <c r="D20" s="477"/>
      <c r="E20" s="477"/>
      <c r="F20" s="256" t="s">
        <v>458</v>
      </c>
      <c r="G20" s="256" t="s">
        <v>293</v>
      </c>
      <c r="H20" s="256" t="s">
        <v>292</v>
      </c>
      <c r="I20" s="256" t="s">
        <v>293</v>
      </c>
      <c r="J20" s="256" t="s">
        <v>292</v>
      </c>
      <c r="K20" s="256" t="s">
        <v>293</v>
      </c>
      <c r="L20" s="256" t="s">
        <v>293</v>
      </c>
      <c r="M20" s="256" t="s">
        <v>292</v>
      </c>
      <c r="N20" s="256" t="s">
        <v>293</v>
      </c>
      <c r="O20" s="256" t="s">
        <v>292</v>
      </c>
      <c r="P20" s="256" t="s">
        <v>293</v>
      </c>
      <c r="Q20" s="256" t="s">
        <v>292</v>
      </c>
      <c r="R20" s="256" t="s">
        <v>293</v>
      </c>
    </row>
    <row r="21" spans="1:18" s="201" customFormat="1" ht="11.25">
      <c r="A21" s="130">
        <v>1</v>
      </c>
      <c r="B21" s="130">
        <v>2</v>
      </c>
      <c r="C21" s="130">
        <v>3</v>
      </c>
      <c r="D21" s="130">
        <v>4</v>
      </c>
      <c r="E21" s="130">
        <v>5</v>
      </c>
      <c r="F21" s="130">
        <v>6</v>
      </c>
      <c r="G21" s="130">
        <v>7</v>
      </c>
      <c r="H21" s="130">
        <v>8</v>
      </c>
      <c r="I21" s="130">
        <v>9</v>
      </c>
      <c r="J21" s="130">
        <v>10</v>
      </c>
      <c r="K21" s="130">
        <v>11</v>
      </c>
      <c r="L21" s="130">
        <v>12</v>
      </c>
      <c r="M21" s="130">
        <v>13</v>
      </c>
      <c r="N21" s="130">
        <v>14</v>
      </c>
      <c r="O21" s="130">
        <v>15</v>
      </c>
      <c r="P21" s="130">
        <v>16</v>
      </c>
      <c r="Q21" s="130">
        <v>17</v>
      </c>
      <c r="R21" s="130">
        <v>18</v>
      </c>
    </row>
    <row r="22" spans="1:18" s="147" customFormat="1" ht="11.25">
      <c r="A22" s="154" t="s">
        <v>270</v>
      </c>
      <c r="B22" s="154" t="s">
        <v>218</v>
      </c>
      <c r="C22" s="129" t="s">
        <v>276</v>
      </c>
      <c r="D22" s="129" t="s">
        <v>219</v>
      </c>
      <c r="E22" s="238" t="str">
        <f t="shared" ref="E22:P22" si="0">IF((SUM(E23)+SUM(E60)+SUM(E81)+SUM(E90))&gt;0,SUM(E25)+(SUM(E28))+SUM(E29)+(SUM(E39))+(SUM(E40))+SUM(E41)+SUM(E48),"-")</f>
        <v>-</v>
      </c>
      <c r="F22" s="238" t="str">
        <f t="shared" si="0"/>
        <v>-</v>
      </c>
      <c r="G22" s="238" t="str">
        <f t="shared" si="0"/>
        <v>-</v>
      </c>
      <c r="H22" s="238" t="str">
        <f t="shared" si="0"/>
        <v>-</v>
      </c>
      <c r="I22" s="238" t="str">
        <f t="shared" si="0"/>
        <v>-</v>
      </c>
      <c r="J22" s="238" t="str">
        <f t="shared" si="0"/>
        <v>-</v>
      </c>
      <c r="K22" s="238" t="str">
        <f t="shared" si="0"/>
        <v>-</v>
      </c>
      <c r="L22" s="238" t="str">
        <f t="shared" si="0"/>
        <v>-</v>
      </c>
      <c r="M22" s="238" t="str">
        <f t="shared" si="0"/>
        <v>-</v>
      </c>
      <c r="N22" s="238" t="str">
        <f t="shared" si="0"/>
        <v>-</v>
      </c>
      <c r="O22" s="238" t="str">
        <f t="shared" si="0"/>
        <v>-</v>
      </c>
      <c r="P22" s="238" t="str">
        <f t="shared" si="0"/>
        <v>-</v>
      </c>
      <c r="Q22" s="238" t="str">
        <f>IF(((SUM(G22))-(SUM(I22))+(SUM(K22))-(SUM(M22)))&gt;0,((SUM(G22))-(SUM(I22))+(SUM(K22))-(SUM(M22))),"-")</f>
        <v>-</v>
      </c>
      <c r="R22" s="238" t="str">
        <f>IF(((SUM(H22))-(SUM(J22))+(SUM(L22))-(SUM(N22)))&gt;0,((SUM(H22))-(SUM(J22))+(SUM(L22))-(SUM(N22))),"-")</f>
        <v>-</v>
      </c>
    </row>
    <row r="23" spans="1:18" s="147" customFormat="1" ht="11.25">
      <c r="A23" s="244" t="s">
        <v>220</v>
      </c>
      <c r="B23" s="130">
        <v>1000</v>
      </c>
      <c r="C23" s="129" t="s">
        <v>277</v>
      </c>
      <c r="D23" s="129" t="s">
        <v>219</v>
      </c>
      <c r="E23" s="238" t="str">
        <f>IF((SUM(E24)+SUM(E51)+SUM(E52))&gt;0,SUM(E24)+SUM(E51)+SUM(E52),"-")</f>
        <v>-</v>
      </c>
      <c r="F23" s="238" t="str">
        <f t="shared" ref="F23:P23" si="1">IF((SUM(F24)+SUM(F51)+SUM(F52))&gt;0,SUM(F24)+SUM(F51)+SUM(F52),"-")</f>
        <v>-</v>
      </c>
      <c r="G23" s="238" t="str">
        <f t="shared" si="1"/>
        <v>-</v>
      </c>
      <c r="H23" s="238" t="str">
        <f t="shared" si="1"/>
        <v>-</v>
      </c>
      <c r="I23" s="238" t="str">
        <f t="shared" si="1"/>
        <v>-</v>
      </c>
      <c r="J23" s="238" t="str">
        <f t="shared" si="1"/>
        <v>-</v>
      </c>
      <c r="K23" s="238" t="str">
        <f t="shared" si="1"/>
        <v>-</v>
      </c>
      <c r="L23" s="238" t="str">
        <f t="shared" si="1"/>
        <v>-</v>
      </c>
      <c r="M23" s="238" t="str">
        <f t="shared" si="1"/>
        <v>-</v>
      </c>
      <c r="N23" s="238" t="str">
        <f t="shared" si="1"/>
        <v>-</v>
      </c>
      <c r="O23" s="238" t="str">
        <f t="shared" si="1"/>
        <v>-</v>
      </c>
      <c r="P23" s="238" t="str">
        <f t="shared" si="1"/>
        <v>-</v>
      </c>
      <c r="Q23" s="238" t="str">
        <f t="shared" ref="Q23:R52" si="2">IF(((SUM(G23))-(SUM(I23))+(SUM(K23))-(SUM(M23)))&gt;0,((SUM(G23))-(SUM(I23))+(SUM(K23))-(SUM(M23))),"-")</f>
        <v>-</v>
      </c>
      <c r="R23" s="238" t="str">
        <f t="shared" si="2"/>
        <v>-</v>
      </c>
    </row>
    <row r="24" spans="1:18" s="147" customFormat="1" ht="11.25">
      <c r="A24" s="257" t="s">
        <v>221</v>
      </c>
      <c r="B24" s="130">
        <v>1100</v>
      </c>
      <c r="C24" s="129" t="s">
        <v>278</v>
      </c>
      <c r="D24" s="129" t="s">
        <v>219</v>
      </c>
      <c r="E24" s="238" t="str">
        <f>IF((SUM(E25)+(SUM(E28))+SUM(E29)+(SUM(E39))+(SUM(E40))+SUM(E41)+SUM(E48))&gt;0,SUM(E25)+(SUM(E28))+SUM(E29)+(SUM(E39))+(SUM(E40))+SUM(E41)+SUM(E48),"-")</f>
        <v>-</v>
      </c>
      <c r="F24" s="238" t="str">
        <f t="shared" ref="F24:P24" si="3">IF((SUM(F25)+(SUM(F28))+SUM(F29)+(SUM(F39))+(SUM(F40))+SUM(F41)+SUM(F48))&gt;0,SUM(F25)+(SUM(F28))+SUM(F29)+(SUM(F39))+(SUM(F40))+SUM(F41)+SUM(F48),"-")</f>
        <v>-</v>
      </c>
      <c r="G24" s="238" t="str">
        <f t="shared" si="3"/>
        <v>-</v>
      </c>
      <c r="H24" s="238" t="str">
        <f t="shared" si="3"/>
        <v>-</v>
      </c>
      <c r="I24" s="238" t="str">
        <f t="shared" si="3"/>
        <v>-</v>
      </c>
      <c r="J24" s="238" t="str">
        <f t="shared" si="3"/>
        <v>-</v>
      </c>
      <c r="K24" s="238" t="str">
        <f t="shared" si="3"/>
        <v>-</v>
      </c>
      <c r="L24" s="238" t="str">
        <f t="shared" si="3"/>
        <v>-</v>
      </c>
      <c r="M24" s="238" t="str">
        <f t="shared" si="3"/>
        <v>-</v>
      </c>
      <c r="N24" s="238" t="str">
        <f t="shared" si="3"/>
        <v>-</v>
      </c>
      <c r="O24" s="238" t="str">
        <f t="shared" si="3"/>
        <v>-</v>
      </c>
      <c r="P24" s="238" t="str">
        <f t="shared" si="3"/>
        <v>-</v>
      </c>
      <c r="Q24" s="238" t="str">
        <f t="shared" si="2"/>
        <v>-</v>
      </c>
      <c r="R24" s="238" t="str">
        <f t="shared" si="2"/>
        <v>-</v>
      </c>
    </row>
    <row r="25" spans="1:18" s="147" customFormat="1" ht="11.25">
      <c r="A25" s="258" t="s">
        <v>222</v>
      </c>
      <c r="B25" s="152">
        <v>1110</v>
      </c>
      <c r="C25" s="129" t="s">
        <v>279</v>
      </c>
      <c r="D25" s="129" t="s">
        <v>219</v>
      </c>
      <c r="E25" s="238" t="str">
        <f>IF(SUM(E26:E27)&gt;0,SUM(E26:E27),"-")</f>
        <v>-</v>
      </c>
      <c r="F25" s="238" t="str">
        <f t="shared" ref="F25:P25" si="4">IF(SUM(F26:F27)&gt;0,SUM(F26:F27),"-")</f>
        <v>-</v>
      </c>
      <c r="G25" s="238" t="str">
        <f t="shared" si="4"/>
        <v>-</v>
      </c>
      <c r="H25" s="238" t="str">
        <f t="shared" si="4"/>
        <v>-</v>
      </c>
      <c r="I25" s="238" t="str">
        <f t="shared" si="4"/>
        <v>-</v>
      </c>
      <c r="J25" s="238" t="str">
        <f t="shared" si="4"/>
        <v>-</v>
      </c>
      <c r="K25" s="238" t="str">
        <f t="shared" si="4"/>
        <v>-</v>
      </c>
      <c r="L25" s="238" t="str">
        <f t="shared" si="4"/>
        <v>-</v>
      </c>
      <c r="M25" s="238" t="str">
        <f t="shared" si="4"/>
        <v>-</v>
      </c>
      <c r="N25" s="238" t="str">
        <f t="shared" si="4"/>
        <v>-</v>
      </c>
      <c r="O25" s="238" t="str">
        <f t="shared" si="4"/>
        <v>-</v>
      </c>
      <c r="P25" s="238" t="str">
        <f t="shared" si="4"/>
        <v>-</v>
      </c>
      <c r="Q25" s="238" t="str">
        <f t="shared" si="2"/>
        <v>-</v>
      </c>
      <c r="R25" s="238" t="str">
        <f t="shared" si="2"/>
        <v>-</v>
      </c>
    </row>
    <row r="26" spans="1:18" s="147" customFormat="1" ht="11.25">
      <c r="A26" s="135" t="s">
        <v>223</v>
      </c>
      <c r="B26" s="151">
        <v>1111</v>
      </c>
      <c r="C26" s="129" t="s">
        <v>280</v>
      </c>
      <c r="D26" s="129" t="s">
        <v>219</v>
      </c>
      <c r="E26" s="86" t="s">
        <v>219</v>
      </c>
      <c r="F26" s="86" t="s">
        <v>219</v>
      </c>
      <c r="G26" s="86" t="s">
        <v>219</v>
      </c>
      <c r="H26" s="86" t="s">
        <v>219</v>
      </c>
      <c r="I26" s="86" t="s">
        <v>219</v>
      </c>
      <c r="J26" s="86" t="s">
        <v>219</v>
      </c>
      <c r="K26" s="86" t="s">
        <v>219</v>
      </c>
      <c r="L26" s="86" t="s">
        <v>219</v>
      </c>
      <c r="M26" s="86" t="s">
        <v>219</v>
      </c>
      <c r="N26" s="86" t="s">
        <v>219</v>
      </c>
      <c r="O26" s="86" t="s">
        <v>219</v>
      </c>
      <c r="P26" s="188" t="s">
        <v>219</v>
      </c>
      <c r="Q26" s="238" t="str">
        <f t="shared" si="2"/>
        <v>-</v>
      </c>
      <c r="R26" s="238" t="str">
        <f t="shared" si="2"/>
        <v>-</v>
      </c>
    </row>
    <row r="27" spans="1:18" s="147" customFormat="1" ht="11.25">
      <c r="A27" s="135" t="s">
        <v>224</v>
      </c>
      <c r="B27" s="151">
        <v>1112</v>
      </c>
      <c r="C27" s="129" t="s">
        <v>281</v>
      </c>
      <c r="D27" s="129" t="s">
        <v>219</v>
      </c>
      <c r="E27" s="86" t="s">
        <v>219</v>
      </c>
      <c r="F27" s="86" t="s">
        <v>219</v>
      </c>
      <c r="G27" s="86" t="s">
        <v>219</v>
      </c>
      <c r="H27" s="86" t="s">
        <v>219</v>
      </c>
      <c r="I27" s="86" t="s">
        <v>219</v>
      </c>
      <c r="J27" s="86" t="s">
        <v>219</v>
      </c>
      <c r="K27" s="86" t="s">
        <v>219</v>
      </c>
      <c r="L27" s="86" t="s">
        <v>219</v>
      </c>
      <c r="M27" s="86" t="s">
        <v>219</v>
      </c>
      <c r="N27" s="86" t="s">
        <v>219</v>
      </c>
      <c r="O27" s="86" t="s">
        <v>219</v>
      </c>
      <c r="P27" s="188" t="s">
        <v>219</v>
      </c>
      <c r="Q27" s="238" t="str">
        <f t="shared" si="2"/>
        <v>-</v>
      </c>
      <c r="R27" s="238" t="str">
        <f t="shared" si="2"/>
        <v>-</v>
      </c>
    </row>
    <row r="28" spans="1:18" s="147" customFormat="1" ht="11.25">
      <c r="A28" s="259" t="s">
        <v>225</v>
      </c>
      <c r="B28" s="152">
        <v>1120</v>
      </c>
      <c r="C28" s="129" t="s">
        <v>282</v>
      </c>
      <c r="D28" s="129" t="s">
        <v>219</v>
      </c>
      <c r="E28" s="86" t="s">
        <v>219</v>
      </c>
      <c r="F28" s="86" t="s">
        <v>219</v>
      </c>
      <c r="G28" s="86" t="s">
        <v>219</v>
      </c>
      <c r="H28" s="86" t="s">
        <v>219</v>
      </c>
      <c r="I28" s="86" t="s">
        <v>219</v>
      </c>
      <c r="J28" s="86" t="s">
        <v>219</v>
      </c>
      <c r="K28" s="86" t="s">
        <v>219</v>
      </c>
      <c r="L28" s="86" t="s">
        <v>219</v>
      </c>
      <c r="M28" s="86" t="s">
        <v>219</v>
      </c>
      <c r="N28" s="86" t="s">
        <v>219</v>
      </c>
      <c r="O28" s="86" t="s">
        <v>219</v>
      </c>
      <c r="P28" s="188" t="s">
        <v>219</v>
      </c>
      <c r="Q28" s="238" t="str">
        <f t="shared" si="2"/>
        <v>-</v>
      </c>
      <c r="R28" s="238" t="str">
        <f t="shared" si="2"/>
        <v>-</v>
      </c>
    </row>
    <row r="29" spans="1:18" s="147" customFormat="1" ht="12.75" customHeight="1">
      <c r="A29" s="94" t="s">
        <v>176</v>
      </c>
      <c r="B29" s="95">
        <v>1130</v>
      </c>
      <c r="C29" s="250" t="s">
        <v>283</v>
      </c>
      <c r="D29" s="129" t="s">
        <v>219</v>
      </c>
      <c r="E29" s="238" t="str">
        <f>IF(SUM(E30:E38)&gt;0,SUM(E30:E38),"-")</f>
        <v>-</v>
      </c>
      <c r="F29" s="238" t="str">
        <f t="shared" ref="F29:P29" si="5">IF(SUM(F30:F38)&gt;0,SUM(F30:F38),"-")</f>
        <v>-</v>
      </c>
      <c r="G29" s="238" t="str">
        <f t="shared" si="5"/>
        <v>-</v>
      </c>
      <c r="H29" s="238" t="str">
        <f t="shared" si="5"/>
        <v>-</v>
      </c>
      <c r="I29" s="238" t="str">
        <f t="shared" si="5"/>
        <v>-</v>
      </c>
      <c r="J29" s="238" t="str">
        <f t="shared" si="5"/>
        <v>-</v>
      </c>
      <c r="K29" s="238" t="str">
        <f t="shared" si="5"/>
        <v>-</v>
      </c>
      <c r="L29" s="238" t="str">
        <f t="shared" si="5"/>
        <v>-</v>
      </c>
      <c r="M29" s="238" t="str">
        <f t="shared" si="5"/>
        <v>-</v>
      </c>
      <c r="N29" s="238" t="str">
        <f t="shared" si="5"/>
        <v>-</v>
      </c>
      <c r="O29" s="238" t="str">
        <f t="shared" si="5"/>
        <v>-</v>
      </c>
      <c r="P29" s="238" t="str">
        <f t="shared" si="5"/>
        <v>-</v>
      </c>
      <c r="Q29" s="238" t="str">
        <f t="shared" si="2"/>
        <v>-</v>
      </c>
      <c r="R29" s="238" t="str">
        <f t="shared" si="2"/>
        <v>-</v>
      </c>
    </row>
    <row r="30" spans="1:18" s="147" customFormat="1" ht="21">
      <c r="A30" s="246" t="s">
        <v>173</v>
      </c>
      <c r="B30" s="151">
        <v>1131</v>
      </c>
      <c r="C30" s="129" t="s">
        <v>284</v>
      </c>
      <c r="D30" s="129" t="s">
        <v>219</v>
      </c>
      <c r="E30" s="86" t="s">
        <v>219</v>
      </c>
      <c r="F30" s="86" t="s">
        <v>219</v>
      </c>
      <c r="G30" s="86" t="s">
        <v>219</v>
      </c>
      <c r="H30" s="86" t="s">
        <v>219</v>
      </c>
      <c r="I30" s="86" t="s">
        <v>219</v>
      </c>
      <c r="J30" s="86" t="s">
        <v>219</v>
      </c>
      <c r="K30" s="86" t="s">
        <v>219</v>
      </c>
      <c r="L30" s="86" t="s">
        <v>219</v>
      </c>
      <c r="M30" s="86" t="s">
        <v>219</v>
      </c>
      <c r="N30" s="86" t="s">
        <v>219</v>
      </c>
      <c r="O30" s="86" t="s">
        <v>219</v>
      </c>
      <c r="P30" s="86" t="s">
        <v>219</v>
      </c>
      <c r="Q30" s="238" t="str">
        <f t="shared" si="2"/>
        <v>-</v>
      </c>
      <c r="R30" s="238" t="str">
        <f t="shared" si="2"/>
        <v>-</v>
      </c>
    </row>
    <row r="31" spans="1:18" s="147" customFormat="1" ht="11.25">
      <c r="A31" s="260" t="s">
        <v>226</v>
      </c>
      <c r="B31" s="151">
        <v>1132</v>
      </c>
      <c r="C31" s="261">
        <v>100</v>
      </c>
      <c r="D31" s="129" t="s">
        <v>219</v>
      </c>
      <c r="E31" s="86" t="s">
        <v>219</v>
      </c>
      <c r="F31" s="86" t="s">
        <v>219</v>
      </c>
      <c r="G31" s="86" t="s">
        <v>219</v>
      </c>
      <c r="H31" s="86" t="s">
        <v>219</v>
      </c>
      <c r="I31" s="86" t="s">
        <v>219</v>
      </c>
      <c r="J31" s="86" t="s">
        <v>219</v>
      </c>
      <c r="K31" s="86" t="s">
        <v>219</v>
      </c>
      <c r="L31" s="86" t="s">
        <v>219</v>
      </c>
      <c r="M31" s="86" t="s">
        <v>219</v>
      </c>
      <c r="N31" s="86" t="s">
        <v>219</v>
      </c>
      <c r="O31" s="86" t="s">
        <v>219</v>
      </c>
      <c r="P31" s="86" t="s">
        <v>219</v>
      </c>
      <c r="Q31" s="238" t="str">
        <f t="shared" si="2"/>
        <v>-</v>
      </c>
      <c r="R31" s="238" t="str">
        <f t="shared" si="2"/>
        <v>-</v>
      </c>
    </row>
    <row r="32" spans="1:18" s="147" customFormat="1" ht="11.25">
      <c r="A32" s="260" t="s">
        <v>227</v>
      </c>
      <c r="B32" s="151">
        <v>1133</v>
      </c>
      <c r="C32" s="261">
        <v>110</v>
      </c>
      <c r="D32" s="129" t="s">
        <v>219</v>
      </c>
      <c r="E32" s="86" t="s">
        <v>219</v>
      </c>
      <c r="F32" s="86" t="s">
        <v>219</v>
      </c>
      <c r="G32" s="86" t="s">
        <v>219</v>
      </c>
      <c r="H32" s="86" t="s">
        <v>219</v>
      </c>
      <c r="I32" s="86" t="s">
        <v>219</v>
      </c>
      <c r="J32" s="86" t="s">
        <v>219</v>
      </c>
      <c r="K32" s="86" t="s">
        <v>219</v>
      </c>
      <c r="L32" s="86" t="s">
        <v>219</v>
      </c>
      <c r="M32" s="86" t="s">
        <v>219</v>
      </c>
      <c r="N32" s="86" t="s">
        <v>219</v>
      </c>
      <c r="O32" s="86" t="s">
        <v>219</v>
      </c>
      <c r="P32" s="86" t="s">
        <v>219</v>
      </c>
      <c r="Q32" s="238" t="str">
        <f t="shared" si="2"/>
        <v>-</v>
      </c>
      <c r="R32" s="238" t="str">
        <f t="shared" si="2"/>
        <v>-</v>
      </c>
    </row>
    <row r="33" spans="1:18" s="147" customFormat="1" ht="11.25">
      <c r="A33" s="260" t="s">
        <v>174</v>
      </c>
      <c r="B33" s="151">
        <v>1134</v>
      </c>
      <c r="C33" s="261">
        <v>120</v>
      </c>
      <c r="D33" s="129" t="s">
        <v>219</v>
      </c>
      <c r="E33" s="86" t="s">
        <v>219</v>
      </c>
      <c r="F33" s="86" t="s">
        <v>219</v>
      </c>
      <c r="G33" s="86" t="s">
        <v>219</v>
      </c>
      <c r="H33" s="86" t="s">
        <v>219</v>
      </c>
      <c r="I33" s="86" t="s">
        <v>219</v>
      </c>
      <c r="J33" s="86" t="s">
        <v>219</v>
      </c>
      <c r="K33" s="86" t="s">
        <v>219</v>
      </c>
      <c r="L33" s="86" t="s">
        <v>219</v>
      </c>
      <c r="M33" s="86" t="s">
        <v>219</v>
      </c>
      <c r="N33" s="86" t="s">
        <v>219</v>
      </c>
      <c r="O33" s="86" t="s">
        <v>219</v>
      </c>
      <c r="P33" s="86" t="s">
        <v>219</v>
      </c>
      <c r="Q33" s="238" t="str">
        <f t="shared" si="2"/>
        <v>-</v>
      </c>
      <c r="R33" s="238" t="str">
        <f t="shared" si="2"/>
        <v>-</v>
      </c>
    </row>
    <row r="34" spans="1:18" s="147" customFormat="1" ht="11.25">
      <c r="A34" s="260" t="s">
        <v>175</v>
      </c>
      <c r="B34" s="151">
        <v>1135</v>
      </c>
      <c r="C34" s="261">
        <v>130</v>
      </c>
      <c r="D34" s="129" t="s">
        <v>219</v>
      </c>
      <c r="E34" s="86" t="s">
        <v>219</v>
      </c>
      <c r="F34" s="86" t="s">
        <v>219</v>
      </c>
      <c r="G34" s="86" t="s">
        <v>219</v>
      </c>
      <c r="H34" s="86" t="s">
        <v>219</v>
      </c>
      <c r="I34" s="86" t="s">
        <v>219</v>
      </c>
      <c r="J34" s="86" t="s">
        <v>219</v>
      </c>
      <c r="K34" s="86" t="s">
        <v>219</v>
      </c>
      <c r="L34" s="86" t="s">
        <v>219</v>
      </c>
      <c r="M34" s="86" t="s">
        <v>219</v>
      </c>
      <c r="N34" s="86" t="s">
        <v>219</v>
      </c>
      <c r="O34" s="86" t="s">
        <v>219</v>
      </c>
      <c r="P34" s="86" t="s">
        <v>219</v>
      </c>
      <c r="Q34" s="238" t="str">
        <f t="shared" si="2"/>
        <v>-</v>
      </c>
      <c r="R34" s="238" t="str">
        <f t="shared" si="2"/>
        <v>-</v>
      </c>
    </row>
    <row r="35" spans="1:18" s="147" customFormat="1" ht="11.25" hidden="1" customHeight="1">
      <c r="A35" s="135"/>
      <c r="B35" s="151"/>
      <c r="C35" s="261">
        <v>140</v>
      </c>
      <c r="D35" s="129" t="s">
        <v>219</v>
      </c>
      <c r="E35" s="86" t="s">
        <v>219</v>
      </c>
      <c r="F35" s="86" t="s">
        <v>219</v>
      </c>
      <c r="G35" s="86" t="s">
        <v>219</v>
      </c>
      <c r="H35" s="86" t="s">
        <v>219</v>
      </c>
      <c r="I35" s="86" t="s">
        <v>219</v>
      </c>
      <c r="J35" s="86" t="s">
        <v>219</v>
      </c>
      <c r="K35" s="86" t="s">
        <v>219</v>
      </c>
      <c r="L35" s="86" t="s">
        <v>219</v>
      </c>
      <c r="M35" s="86" t="s">
        <v>219</v>
      </c>
      <c r="N35" s="86" t="s">
        <v>219</v>
      </c>
      <c r="O35" s="86" t="s">
        <v>219</v>
      </c>
      <c r="P35" s="86" t="s">
        <v>219</v>
      </c>
      <c r="Q35" s="238" t="str">
        <f t="shared" si="2"/>
        <v>-</v>
      </c>
      <c r="R35" s="238" t="str">
        <f t="shared" si="2"/>
        <v>-</v>
      </c>
    </row>
    <row r="36" spans="1:18" s="147" customFormat="1" ht="11.25" hidden="1" customHeight="1">
      <c r="A36" s="262"/>
      <c r="B36" s="151"/>
      <c r="C36" s="261">
        <v>150</v>
      </c>
      <c r="D36" s="129" t="s">
        <v>219</v>
      </c>
      <c r="E36" s="86" t="s">
        <v>219</v>
      </c>
      <c r="F36" s="86" t="s">
        <v>219</v>
      </c>
      <c r="G36" s="86" t="s">
        <v>219</v>
      </c>
      <c r="H36" s="86" t="s">
        <v>219</v>
      </c>
      <c r="I36" s="86" t="s">
        <v>219</v>
      </c>
      <c r="J36" s="86" t="s">
        <v>219</v>
      </c>
      <c r="K36" s="86" t="s">
        <v>219</v>
      </c>
      <c r="L36" s="86" t="s">
        <v>219</v>
      </c>
      <c r="M36" s="86" t="s">
        <v>219</v>
      </c>
      <c r="N36" s="86" t="s">
        <v>219</v>
      </c>
      <c r="O36" s="86" t="s">
        <v>219</v>
      </c>
      <c r="P36" s="86" t="s">
        <v>219</v>
      </c>
      <c r="Q36" s="238" t="str">
        <f t="shared" si="2"/>
        <v>-</v>
      </c>
      <c r="R36" s="238" t="str">
        <f t="shared" si="2"/>
        <v>-</v>
      </c>
    </row>
    <row r="37" spans="1:18" s="147" customFormat="1" ht="11.25" hidden="1" customHeight="1">
      <c r="A37" s="135"/>
      <c r="B37" s="244"/>
      <c r="C37" s="261">
        <v>160</v>
      </c>
      <c r="D37" s="129" t="s">
        <v>219</v>
      </c>
      <c r="E37" s="86" t="s">
        <v>219</v>
      </c>
      <c r="F37" s="86" t="s">
        <v>219</v>
      </c>
      <c r="G37" s="86" t="s">
        <v>219</v>
      </c>
      <c r="H37" s="86" t="s">
        <v>219</v>
      </c>
      <c r="I37" s="86" t="s">
        <v>219</v>
      </c>
      <c r="J37" s="86" t="s">
        <v>219</v>
      </c>
      <c r="K37" s="86" t="s">
        <v>219</v>
      </c>
      <c r="L37" s="86" t="s">
        <v>219</v>
      </c>
      <c r="M37" s="86" t="s">
        <v>219</v>
      </c>
      <c r="N37" s="86" t="s">
        <v>219</v>
      </c>
      <c r="O37" s="86" t="s">
        <v>219</v>
      </c>
      <c r="P37" s="86" t="s">
        <v>219</v>
      </c>
      <c r="Q37" s="238" t="str">
        <f t="shared" si="2"/>
        <v>-</v>
      </c>
      <c r="R37" s="238" t="str">
        <f t="shared" si="2"/>
        <v>-</v>
      </c>
    </row>
    <row r="38" spans="1:18" s="147" customFormat="1" ht="11.25" hidden="1" customHeight="1">
      <c r="A38" s="135"/>
      <c r="B38" s="244"/>
      <c r="C38" s="261">
        <v>170</v>
      </c>
      <c r="D38" s="129" t="s">
        <v>219</v>
      </c>
      <c r="E38" s="86" t="s">
        <v>219</v>
      </c>
      <c r="F38" s="86" t="s">
        <v>219</v>
      </c>
      <c r="G38" s="86" t="s">
        <v>219</v>
      </c>
      <c r="H38" s="86" t="s">
        <v>219</v>
      </c>
      <c r="I38" s="86" t="s">
        <v>219</v>
      </c>
      <c r="J38" s="86" t="s">
        <v>219</v>
      </c>
      <c r="K38" s="86" t="s">
        <v>219</v>
      </c>
      <c r="L38" s="86" t="s">
        <v>219</v>
      </c>
      <c r="M38" s="86" t="s">
        <v>219</v>
      </c>
      <c r="N38" s="86" t="s">
        <v>219</v>
      </c>
      <c r="O38" s="86" t="s">
        <v>219</v>
      </c>
      <c r="P38" s="86" t="s">
        <v>219</v>
      </c>
      <c r="Q38" s="238" t="str">
        <f t="shared" si="2"/>
        <v>-</v>
      </c>
      <c r="R38" s="238" t="str">
        <f t="shared" si="2"/>
        <v>-</v>
      </c>
    </row>
    <row r="39" spans="1:18" s="147" customFormat="1" ht="11.25">
      <c r="A39" s="258" t="s">
        <v>228</v>
      </c>
      <c r="B39" s="200">
        <v>1140</v>
      </c>
      <c r="C39" s="261">
        <v>140</v>
      </c>
      <c r="D39" s="129" t="s">
        <v>219</v>
      </c>
      <c r="E39" s="86" t="s">
        <v>219</v>
      </c>
      <c r="F39" s="86" t="s">
        <v>219</v>
      </c>
      <c r="G39" s="86" t="s">
        <v>219</v>
      </c>
      <c r="H39" s="86" t="s">
        <v>219</v>
      </c>
      <c r="I39" s="86" t="s">
        <v>219</v>
      </c>
      <c r="J39" s="86" t="s">
        <v>219</v>
      </c>
      <c r="K39" s="86" t="s">
        <v>219</v>
      </c>
      <c r="L39" s="86" t="s">
        <v>219</v>
      </c>
      <c r="M39" s="86" t="s">
        <v>219</v>
      </c>
      <c r="N39" s="86" t="s">
        <v>219</v>
      </c>
      <c r="O39" s="86" t="s">
        <v>219</v>
      </c>
      <c r="P39" s="86" t="s">
        <v>219</v>
      </c>
      <c r="Q39" s="238" t="str">
        <f t="shared" si="2"/>
        <v>-</v>
      </c>
      <c r="R39" s="238" t="str">
        <f t="shared" si="2"/>
        <v>-</v>
      </c>
    </row>
    <row r="40" spans="1:18" s="147" customFormat="1" ht="21.75" customHeight="1">
      <c r="A40" s="259" t="s">
        <v>229</v>
      </c>
      <c r="B40" s="152">
        <v>1150</v>
      </c>
      <c r="C40" s="263">
        <v>150</v>
      </c>
      <c r="D40" s="129" t="s">
        <v>219</v>
      </c>
      <c r="E40" s="86" t="s">
        <v>219</v>
      </c>
      <c r="F40" s="86" t="s">
        <v>219</v>
      </c>
      <c r="G40" s="86" t="s">
        <v>219</v>
      </c>
      <c r="H40" s="86" t="s">
        <v>219</v>
      </c>
      <c r="I40" s="86" t="s">
        <v>219</v>
      </c>
      <c r="J40" s="86" t="s">
        <v>219</v>
      </c>
      <c r="K40" s="86" t="s">
        <v>219</v>
      </c>
      <c r="L40" s="86" t="s">
        <v>219</v>
      </c>
      <c r="M40" s="86" t="s">
        <v>219</v>
      </c>
      <c r="N40" s="86" t="s">
        <v>219</v>
      </c>
      <c r="O40" s="86" t="s">
        <v>219</v>
      </c>
      <c r="P40" s="86" t="s">
        <v>219</v>
      </c>
      <c r="Q40" s="238" t="str">
        <f t="shared" si="2"/>
        <v>-</v>
      </c>
      <c r="R40" s="238" t="str">
        <f t="shared" si="2"/>
        <v>-</v>
      </c>
    </row>
    <row r="41" spans="1:18" s="147" customFormat="1" ht="11.25">
      <c r="A41" s="259" t="s">
        <v>230</v>
      </c>
      <c r="B41" s="200">
        <v>1160</v>
      </c>
      <c r="C41" s="261">
        <v>160</v>
      </c>
      <c r="D41" s="129" t="s">
        <v>219</v>
      </c>
      <c r="E41" s="238" t="str">
        <f>IF((SUM(E42:E47))&gt;0,SUM(E42:E47),"-")</f>
        <v>-</v>
      </c>
      <c r="F41" s="238" t="str">
        <f t="shared" ref="F41:P41" si="6">IF((SUM(F42:F47))&gt;0,SUM(F42:F47),"-")</f>
        <v>-</v>
      </c>
      <c r="G41" s="238" t="str">
        <f t="shared" si="6"/>
        <v>-</v>
      </c>
      <c r="H41" s="238" t="str">
        <f t="shared" si="6"/>
        <v>-</v>
      </c>
      <c r="I41" s="238" t="str">
        <f t="shared" si="6"/>
        <v>-</v>
      </c>
      <c r="J41" s="238" t="str">
        <f t="shared" si="6"/>
        <v>-</v>
      </c>
      <c r="K41" s="238" t="str">
        <f t="shared" si="6"/>
        <v>-</v>
      </c>
      <c r="L41" s="238" t="str">
        <f t="shared" si="6"/>
        <v>-</v>
      </c>
      <c r="M41" s="238" t="str">
        <f t="shared" si="6"/>
        <v>-</v>
      </c>
      <c r="N41" s="238" t="str">
        <f t="shared" si="6"/>
        <v>-</v>
      </c>
      <c r="O41" s="238" t="str">
        <f t="shared" si="6"/>
        <v>-</v>
      </c>
      <c r="P41" s="238" t="str">
        <f t="shared" si="6"/>
        <v>-</v>
      </c>
      <c r="Q41" s="238" t="str">
        <f t="shared" si="2"/>
        <v>-</v>
      </c>
      <c r="R41" s="238" t="str">
        <f t="shared" si="2"/>
        <v>-</v>
      </c>
    </row>
    <row r="42" spans="1:18" s="147" customFormat="1" ht="11.25">
      <c r="A42" s="135" t="s">
        <v>231</v>
      </c>
      <c r="B42" s="244">
        <v>1161</v>
      </c>
      <c r="C42" s="263">
        <v>170</v>
      </c>
      <c r="D42" s="129" t="s">
        <v>219</v>
      </c>
      <c r="E42" s="86" t="s">
        <v>219</v>
      </c>
      <c r="F42" s="86" t="s">
        <v>219</v>
      </c>
      <c r="G42" s="86" t="s">
        <v>219</v>
      </c>
      <c r="H42" s="86" t="s">
        <v>219</v>
      </c>
      <c r="I42" s="86" t="s">
        <v>219</v>
      </c>
      <c r="J42" s="86" t="s">
        <v>219</v>
      </c>
      <c r="K42" s="86" t="s">
        <v>219</v>
      </c>
      <c r="L42" s="86" t="s">
        <v>219</v>
      </c>
      <c r="M42" s="86" t="s">
        <v>219</v>
      </c>
      <c r="N42" s="86" t="s">
        <v>219</v>
      </c>
      <c r="O42" s="86" t="s">
        <v>219</v>
      </c>
      <c r="P42" s="86" t="s">
        <v>219</v>
      </c>
      <c r="Q42" s="238" t="str">
        <f t="shared" si="2"/>
        <v>-</v>
      </c>
      <c r="R42" s="238" t="str">
        <f t="shared" si="2"/>
        <v>-</v>
      </c>
    </row>
    <row r="43" spans="1:18" s="147" customFormat="1" ht="11.25">
      <c r="A43" s="135" t="s">
        <v>232</v>
      </c>
      <c r="B43" s="244">
        <v>1162</v>
      </c>
      <c r="C43" s="261">
        <v>180</v>
      </c>
      <c r="D43" s="129" t="s">
        <v>219</v>
      </c>
      <c r="E43" s="86" t="s">
        <v>219</v>
      </c>
      <c r="F43" s="86" t="s">
        <v>219</v>
      </c>
      <c r="G43" s="86" t="s">
        <v>219</v>
      </c>
      <c r="H43" s="86" t="s">
        <v>219</v>
      </c>
      <c r="I43" s="86" t="s">
        <v>219</v>
      </c>
      <c r="J43" s="86" t="s">
        <v>219</v>
      </c>
      <c r="K43" s="86" t="s">
        <v>219</v>
      </c>
      <c r="L43" s="86" t="s">
        <v>219</v>
      </c>
      <c r="M43" s="86" t="s">
        <v>219</v>
      </c>
      <c r="N43" s="86" t="s">
        <v>219</v>
      </c>
      <c r="O43" s="86" t="s">
        <v>219</v>
      </c>
      <c r="P43" s="86" t="s">
        <v>219</v>
      </c>
      <c r="Q43" s="238" t="str">
        <f t="shared" si="2"/>
        <v>-</v>
      </c>
      <c r="R43" s="238" t="str">
        <f t="shared" si="2"/>
        <v>-</v>
      </c>
    </row>
    <row r="44" spans="1:18" s="147" customFormat="1" ht="11.25">
      <c r="A44" s="135" t="s">
        <v>233</v>
      </c>
      <c r="B44" s="244">
        <v>1163</v>
      </c>
      <c r="C44" s="263">
        <v>190</v>
      </c>
      <c r="D44" s="129" t="s">
        <v>219</v>
      </c>
      <c r="E44" s="86" t="s">
        <v>219</v>
      </c>
      <c r="F44" s="86" t="s">
        <v>219</v>
      </c>
      <c r="G44" s="86" t="s">
        <v>219</v>
      </c>
      <c r="H44" s="86" t="s">
        <v>219</v>
      </c>
      <c r="I44" s="86" t="s">
        <v>219</v>
      </c>
      <c r="J44" s="86" t="s">
        <v>219</v>
      </c>
      <c r="K44" s="86" t="s">
        <v>219</v>
      </c>
      <c r="L44" s="86" t="s">
        <v>219</v>
      </c>
      <c r="M44" s="86" t="s">
        <v>219</v>
      </c>
      <c r="N44" s="86" t="s">
        <v>219</v>
      </c>
      <c r="O44" s="86" t="s">
        <v>219</v>
      </c>
      <c r="P44" s="86" t="s">
        <v>219</v>
      </c>
      <c r="Q44" s="238" t="str">
        <f t="shared" si="2"/>
        <v>-</v>
      </c>
      <c r="R44" s="238" t="str">
        <f t="shared" si="2"/>
        <v>-</v>
      </c>
    </row>
    <row r="45" spans="1:18" s="147" customFormat="1" ht="11.25">
      <c r="A45" s="135" t="s">
        <v>234</v>
      </c>
      <c r="B45" s="244">
        <v>1164</v>
      </c>
      <c r="C45" s="261">
        <v>200</v>
      </c>
      <c r="D45" s="129" t="s">
        <v>219</v>
      </c>
      <c r="E45" s="86" t="s">
        <v>219</v>
      </c>
      <c r="F45" s="86" t="s">
        <v>219</v>
      </c>
      <c r="G45" s="86" t="s">
        <v>219</v>
      </c>
      <c r="H45" s="86" t="s">
        <v>219</v>
      </c>
      <c r="I45" s="86" t="s">
        <v>219</v>
      </c>
      <c r="J45" s="86" t="s">
        <v>219</v>
      </c>
      <c r="K45" s="86" t="s">
        <v>219</v>
      </c>
      <c r="L45" s="86" t="s">
        <v>219</v>
      </c>
      <c r="M45" s="86" t="s">
        <v>219</v>
      </c>
      <c r="N45" s="86" t="s">
        <v>219</v>
      </c>
      <c r="O45" s="86" t="s">
        <v>219</v>
      </c>
      <c r="P45" s="86" t="s">
        <v>219</v>
      </c>
      <c r="Q45" s="238" t="str">
        <f t="shared" si="2"/>
        <v>-</v>
      </c>
      <c r="R45" s="238" t="str">
        <f t="shared" si="2"/>
        <v>-</v>
      </c>
    </row>
    <row r="46" spans="1:18" s="147" customFormat="1" ht="11.25">
      <c r="A46" s="135" t="s">
        <v>235</v>
      </c>
      <c r="B46" s="244">
        <v>1165</v>
      </c>
      <c r="C46" s="263">
        <v>210</v>
      </c>
      <c r="D46" s="129" t="s">
        <v>219</v>
      </c>
      <c r="E46" s="86" t="s">
        <v>219</v>
      </c>
      <c r="F46" s="86" t="s">
        <v>219</v>
      </c>
      <c r="G46" s="86" t="s">
        <v>219</v>
      </c>
      <c r="H46" s="86" t="s">
        <v>219</v>
      </c>
      <c r="I46" s="86" t="s">
        <v>219</v>
      </c>
      <c r="J46" s="86" t="s">
        <v>219</v>
      </c>
      <c r="K46" s="86" t="s">
        <v>219</v>
      </c>
      <c r="L46" s="86" t="s">
        <v>219</v>
      </c>
      <c r="M46" s="86" t="s">
        <v>219</v>
      </c>
      <c r="N46" s="86" t="s">
        <v>219</v>
      </c>
      <c r="O46" s="86" t="s">
        <v>219</v>
      </c>
      <c r="P46" s="86" t="s">
        <v>219</v>
      </c>
      <c r="Q46" s="238" t="str">
        <f t="shared" si="2"/>
        <v>-</v>
      </c>
      <c r="R46" s="238" t="str">
        <f t="shared" si="2"/>
        <v>-</v>
      </c>
    </row>
    <row r="47" spans="1:18" s="147" customFormat="1" ht="11.25">
      <c r="A47" s="135" t="s">
        <v>236</v>
      </c>
      <c r="B47" s="244">
        <v>1166</v>
      </c>
      <c r="C47" s="261">
        <v>220</v>
      </c>
      <c r="D47" s="129" t="s">
        <v>219</v>
      </c>
      <c r="E47" s="86" t="s">
        <v>219</v>
      </c>
      <c r="F47" s="86" t="s">
        <v>219</v>
      </c>
      <c r="G47" s="86" t="s">
        <v>219</v>
      </c>
      <c r="H47" s="86" t="s">
        <v>219</v>
      </c>
      <c r="I47" s="86" t="s">
        <v>219</v>
      </c>
      <c r="J47" s="86" t="s">
        <v>219</v>
      </c>
      <c r="K47" s="86" t="s">
        <v>219</v>
      </c>
      <c r="L47" s="86" t="s">
        <v>219</v>
      </c>
      <c r="M47" s="86" t="s">
        <v>219</v>
      </c>
      <c r="N47" s="86" t="s">
        <v>219</v>
      </c>
      <c r="O47" s="86" t="s">
        <v>219</v>
      </c>
      <c r="P47" s="86" t="s">
        <v>219</v>
      </c>
      <c r="Q47" s="238" t="str">
        <f t="shared" si="2"/>
        <v>-</v>
      </c>
      <c r="R47" s="238" t="str">
        <f t="shared" si="2"/>
        <v>-</v>
      </c>
    </row>
    <row r="48" spans="1:18" s="147" customFormat="1" ht="11.25">
      <c r="A48" s="31" t="s">
        <v>237</v>
      </c>
      <c r="B48" s="200">
        <v>1170</v>
      </c>
      <c r="C48" s="263">
        <v>230</v>
      </c>
      <c r="D48" s="129" t="s">
        <v>219</v>
      </c>
      <c r="E48" s="238" t="str">
        <f>IF(SUM(E49:E50)&gt;0,SUM(E49:E50),"-")</f>
        <v>-</v>
      </c>
      <c r="F48" s="238" t="str">
        <f t="shared" ref="F48:P48" si="7">IF(SUM(F49:F50)&gt;0,SUM(F49:F50),"-")</f>
        <v>-</v>
      </c>
      <c r="G48" s="238" t="str">
        <f t="shared" si="7"/>
        <v>-</v>
      </c>
      <c r="H48" s="238" t="str">
        <f t="shared" si="7"/>
        <v>-</v>
      </c>
      <c r="I48" s="238" t="str">
        <f t="shared" si="7"/>
        <v>-</v>
      </c>
      <c r="J48" s="238" t="str">
        <f t="shared" si="7"/>
        <v>-</v>
      </c>
      <c r="K48" s="238" t="str">
        <f t="shared" si="7"/>
        <v>-</v>
      </c>
      <c r="L48" s="238" t="str">
        <f t="shared" si="7"/>
        <v>-</v>
      </c>
      <c r="M48" s="238" t="str">
        <f t="shared" si="7"/>
        <v>-</v>
      </c>
      <c r="N48" s="238" t="str">
        <f t="shared" si="7"/>
        <v>-</v>
      </c>
      <c r="O48" s="238" t="str">
        <f t="shared" si="7"/>
        <v>-</v>
      </c>
      <c r="P48" s="238" t="str">
        <f t="shared" si="7"/>
        <v>-</v>
      </c>
      <c r="Q48" s="238" t="str">
        <f t="shared" si="2"/>
        <v>-</v>
      </c>
      <c r="R48" s="238" t="str">
        <f t="shared" si="2"/>
        <v>-</v>
      </c>
    </row>
    <row r="49" spans="1:18" s="147" customFormat="1" ht="22.5">
      <c r="A49" s="135" t="s">
        <v>238</v>
      </c>
      <c r="B49" s="151">
        <v>1171</v>
      </c>
      <c r="C49" s="261">
        <v>240</v>
      </c>
      <c r="D49" s="129" t="s">
        <v>219</v>
      </c>
      <c r="E49" s="86" t="s">
        <v>219</v>
      </c>
      <c r="F49" s="86" t="s">
        <v>219</v>
      </c>
      <c r="G49" s="86" t="s">
        <v>219</v>
      </c>
      <c r="H49" s="86" t="s">
        <v>219</v>
      </c>
      <c r="I49" s="86" t="s">
        <v>219</v>
      </c>
      <c r="J49" s="86" t="s">
        <v>219</v>
      </c>
      <c r="K49" s="86" t="s">
        <v>219</v>
      </c>
      <c r="L49" s="86" t="s">
        <v>219</v>
      </c>
      <c r="M49" s="86" t="s">
        <v>219</v>
      </c>
      <c r="N49" s="86" t="s">
        <v>219</v>
      </c>
      <c r="O49" s="86" t="s">
        <v>219</v>
      </c>
      <c r="P49" s="86" t="s">
        <v>219</v>
      </c>
      <c r="Q49" s="238" t="str">
        <f t="shared" si="2"/>
        <v>-</v>
      </c>
      <c r="R49" s="238" t="str">
        <f t="shared" si="2"/>
        <v>-</v>
      </c>
    </row>
    <row r="50" spans="1:18" s="147" customFormat="1" ht="22.5">
      <c r="A50" s="135" t="s">
        <v>239</v>
      </c>
      <c r="B50" s="151">
        <v>1172</v>
      </c>
      <c r="C50" s="263">
        <v>250</v>
      </c>
      <c r="D50" s="129" t="s">
        <v>219</v>
      </c>
      <c r="E50" s="86" t="s">
        <v>219</v>
      </c>
      <c r="F50" s="86" t="s">
        <v>219</v>
      </c>
      <c r="G50" s="86" t="s">
        <v>219</v>
      </c>
      <c r="H50" s="86" t="s">
        <v>219</v>
      </c>
      <c r="I50" s="86" t="s">
        <v>219</v>
      </c>
      <c r="J50" s="86" t="s">
        <v>219</v>
      </c>
      <c r="K50" s="86" t="s">
        <v>219</v>
      </c>
      <c r="L50" s="86" t="s">
        <v>219</v>
      </c>
      <c r="M50" s="86" t="s">
        <v>219</v>
      </c>
      <c r="N50" s="86" t="s">
        <v>219</v>
      </c>
      <c r="O50" s="86" t="s">
        <v>219</v>
      </c>
      <c r="P50" s="86" t="s">
        <v>219</v>
      </c>
      <c r="Q50" s="238" t="str">
        <f t="shared" si="2"/>
        <v>-</v>
      </c>
      <c r="R50" s="238" t="str">
        <f t="shared" si="2"/>
        <v>-</v>
      </c>
    </row>
    <row r="51" spans="1:18" s="147" customFormat="1" ht="11.25">
      <c r="A51" s="257" t="s">
        <v>240</v>
      </c>
      <c r="B51" s="154">
        <v>1200</v>
      </c>
      <c r="C51" s="261">
        <v>260</v>
      </c>
      <c r="D51" s="129" t="s">
        <v>219</v>
      </c>
      <c r="E51" s="86" t="s">
        <v>219</v>
      </c>
      <c r="F51" s="86" t="s">
        <v>219</v>
      </c>
      <c r="G51" s="86" t="s">
        <v>219</v>
      </c>
      <c r="H51" s="86" t="s">
        <v>219</v>
      </c>
      <c r="I51" s="86" t="s">
        <v>219</v>
      </c>
      <c r="J51" s="86" t="s">
        <v>219</v>
      </c>
      <c r="K51" s="86" t="s">
        <v>219</v>
      </c>
      <c r="L51" s="86" t="s">
        <v>219</v>
      </c>
      <c r="M51" s="86" t="s">
        <v>219</v>
      </c>
      <c r="N51" s="86" t="s">
        <v>219</v>
      </c>
      <c r="O51" s="86" t="s">
        <v>219</v>
      </c>
      <c r="P51" s="86" t="s">
        <v>219</v>
      </c>
      <c r="Q51" s="238" t="str">
        <f t="shared" si="2"/>
        <v>-</v>
      </c>
      <c r="R51" s="238" t="str">
        <f t="shared" si="2"/>
        <v>-</v>
      </c>
    </row>
    <row r="52" spans="1:18" s="147" customFormat="1" ht="11.25">
      <c r="A52" s="257" t="s">
        <v>241</v>
      </c>
      <c r="B52" s="154">
        <v>1300</v>
      </c>
      <c r="C52" s="263">
        <v>270</v>
      </c>
      <c r="D52" s="129" t="s">
        <v>219</v>
      </c>
      <c r="E52" s="238" t="str">
        <f>IF((SUM(E53))+(SUM(E54))+SUM(E55)+(SUM(E59))&gt;0,(SUM(E53))+(SUM(E54))+SUM(E55)+(SUM(E59)),"-")</f>
        <v>-</v>
      </c>
      <c r="F52" s="238" t="str">
        <f t="shared" ref="F52:P52" si="8">IF((SUM(F53))+(SUM(F54))+SUM(F55)+(SUM(F59))&gt;0,(SUM(F53))+(SUM(F54))+SUM(F55)+(SUM(F59)),"-")</f>
        <v>-</v>
      </c>
      <c r="G52" s="238" t="str">
        <f t="shared" si="8"/>
        <v>-</v>
      </c>
      <c r="H52" s="238" t="str">
        <f t="shared" si="8"/>
        <v>-</v>
      </c>
      <c r="I52" s="238" t="str">
        <f t="shared" si="8"/>
        <v>-</v>
      </c>
      <c r="J52" s="238" t="str">
        <f t="shared" si="8"/>
        <v>-</v>
      </c>
      <c r="K52" s="238" t="str">
        <f t="shared" si="8"/>
        <v>-</v>
      </c>
      <c r="L52" s="238" t="str">
        <f t="shared" si="8"/>
        <v>-</v>
      </c>
      <c r="M52" s="238" t="str">
        <f t="shared" si="8"/>
        <v>-</v>
      </c>
      <c r="N52" s="238" t="str">
        <f t="shared" si="8"/>
        <v>-</v>
      </c>
      <c r="O52" s="238" t="str">
        <f t="shared" si="8"/>
        <v>-</v>
      </c>
      <c r="P52" s="238" t="str">
        <f t="shared" si="8"/>
        <v>-</v>
      </c>
      <c r="Q52" s="238" t="str">
        <f t="shared" si="2"/>
        <v>-</v>
      </c>
      <c r="R52" s="238" t="str">
        <f t="shared" si="2"/>
        <v>-</v>
      </c>
    </row>
    <row r="53" spans="1:18" s="147" customFormat="1" ht="22.5">
      <c r="A53" s="259" t="s">
        <v>242</v>
      </c>
      <c r="B53" s="152">
        <v>1310</v>
      </c>
      <c r="C53" s="261">
        <v>280</v>
      </c>
      <c r="D53" s="188" t="s">
        <v>219</v>
      </c>
      <c r="E53" s="86" t="s">
        <v>219</v>
      </c>
      <c r="F53" s="86" t="s">
        <v>219</v>
      </c>
      <c r="G53" s="86" t="s">
        <v>219</v>
      </c>
      <c r="H53" s="86" t="s">
        <v>219</v>
      </c>
      <c r="I53" s="86" t="s">
        <v>219</v>
      </c>
      <c r="J53" s="86" t="s">
        <v>219</v>
      </c>
      <c r="K53" s="86" t="s">
        <v>219</v>
      </c>
      <c r="L53" s="86" t="s">
        <v>219</v>
      </c>
      <c r="M53" s="86" t="s">
        <v>219</v>
      </c>
      <c r="N53" s="86" t="s">
        <v>219</v>
      </c>
      <c r="O53" s="86" t="s">
        <v>219</v>
      </c>
      <c r="P53" s="86" t="s">
        <v>219</v>
      </c>
      <c r="Q53" s="238" t="str">
        <f>IF(((SUM(G53))-(SUM(I53))+(SUM(K53))-(SUM(M53)))&gt;0,((SUM(G53))-(SUM(I53))+(SUM(K53))-(SUM(M53))),"-")</f>
        <v>-</v>
      </c>
      <c r="R53" s="238" t="str">
        <f>IF(((SUM(H53))-(SUM(J53))+(SUM(L53))-(SUM(N53)))&gt;0,((SUM(H53))-(SUM(J53))+(SUM(L53))-(SUM(N53))),"-")</f>
        <v>-</v>
      </c>
    </row>
    <row r="54" spans="1:18" s="147" customFormat="1" ht="11.25">
      <c r="A54" s="264" t="s">
        <v>243</v>
      </c>
      <c r="B54" s="152">
        <v>1320</v>
      </c>
      <c r="C54" s="261">
        <v>290</v>
      </c>
      <c r="D54" s="188" t="s">
        <v>219</v>
      </c>
      <c r="E54" s="86" t="s">
        <v>219</v>
      </c>
      <c r="F54" s="86" t="s">
        <v>219</v>
      </c>
      <c r="G54" s="86" t="s">
        <v>219</v>
      </c>
      <c r="H54" s="86" t="s">
        <v>219</v>
      </c>
      <c r="I54" s="86" t="s">
        <v>219</v>
      </c>
      <c r="J54" s="86" t="s">
        <v>219</v>
      </c>
      <c r="K54" s="86" t="s">
        <v>219</v>
      </c>
      <c r="L54" s="86" t="s">
        <v>219</v>
      </c>
      <c r="M54" s="86" t="s">
        <v>219</v>
      </c>
      <c r="N54" s="86" t="s">
        <v>219</v>
      </c>
      <c r="O54" s="86" t="s">
        <v>219</v>
      </c>
      <c r="P54" s="86" t="s">
        <v>219</v>
      </c>
      <c r="Q54" s="238" t="str">
        <f t="shared" ref="Q54:R91" si="9">IF(((SUM(G54))-(SUM(I54))+(SUM(K54))-(SUM(M54)))&gt;0,((SUM(G54))-(SUM(I54))+(SUM(K54))-(SUM(M54))),"-")</f>
        <v>-</v>
      </c>
      <c r="R54" s="238" t="str">
        <f t="shared" si="9"/>
        <v>-</v>
      </c>
    </row>
    <row r="55" spans="1:18" s="147" customFormat="1" ht="11.25">
      <c r="A55" s="258" t="s">
        <v>244</v>
      </c>
      <c r="B55" s="200">
        <v>1340</v>
      </c>
      <c r="C55" s="261">
        <v>300</v>
      </c>
      <c r="D55" s="188" t="s">
        <v>219</v>
      </c>
      <c r="E55" s="238" t="str">
        <f>IF(SUM(E56:E58)&gt;0,SUM(E56:E58),"-")</f>
        <v>-</v>
      </c>
      <c r="F55" s="238" t="str">
        <f t="shared" ref="F55:P55" si="10">IF(SUM(F56:F58)&gt;0,SUM(F56:F58),"-")</f>
        <v>-</v>
      </c>
      <c r="G55" s="238" t="str">
        <f t="shared" si="10"/>
        <v>-</v>
      </c>
      <c r="H55" s="238" t="str">
        <f t="shared" si="10"/>
        <v>-</v>
      </c>
      <c r="I55" s="238" t="str">
        <f t="shared" si="10"/>
        <v>-</v>
      </c>
      <c r="J55" s="238" t="str">
        <f t="shared" si="10"/>
        <v>-</v>
      </c>
      <c r="K55" s="238" t="str">
        <f t="shared" si="10"/>
        <v>-</v>
      </c>
      <c r="L55" s="238" t="str">
        <f t="shared" si="10"/>
        <v>-</v>
      </c>
      <c r="M55" s="238" t="str">
        <f t="shared" si="10"/>
        <v>-</v>
      </c>
      <c r="N55" s="238" t="str">
        <f t="shared" si="10"/>
        <v>-</v>
      </c>
      <c r="O55" s="238" t="str">
        <f t="shared" si="10"/>
        <v>-</v>
      </c>
      <c r="P55" s="238" t="str">
        <f t="shared" si="10"/>
        <v>-</v>
      </c>
      <c r="Q55" s="238" t="str">
        <f t="shared" si="9"/>
        <v>-</v>
      </c>
      <c r="R55" s="238" t="str">
        <f t="shared" si="9"/>
        <v>-</v>
      </c>
    </row>
    <row r="56" spans="1:18" s="147" customFormat="1" ht="11.25">
      <c r="A56" s="135" t="s">
        <v>245</v>
      </c>
      <c r="B56" s="244">
        <v>1341</v>
      </c>
      <c r="C56" s="261">
        <v>310</v>
      </c>
      <c r="D56" s="188" t="s">
        <v>219</v>
      </c>
      <c r="E56" s="86" t="s">
        <v>219</v>
      </c>
      <c r="F56" s="86" t="s">
        <v>219</v>
      </c>
      <c r="G56" s="86" t="s">
        <v>219</v>
      </c>
      <c r="H56" s="86" t="s">
        <v>219</v>
      </c>
      <c r="I56" s="86" t="s">
        <v>219</v>
      </c>
      <c r="J56" s="86" t="s">
        <v>219</v>
      </c>
      <c r="K56" s="86" t="s">
        <v>219</v>
      </c>
      <c r="L56" s="86" t="s">
        <v>219</v>
      </c>
      <c r="M56" s="86" t="s">
        <v>219</v>
      </c>
      <c r="N56" s="86" t="s">
        <v>219</v>
      </c>
      <c r="O56" s="86" t="s">
        <v>219</v>
      </c>
      <c r="P56" s="86" t="s">
        <v>219</v>
      </c>
      <c r="Q56" s="238" t="str">
        <f t="shared" si="9"/>
        <v>-</v>
      </c>
      <c r="R56" s="238" t="str">
        <f t="shared" si="9"/>
        <v>-</v>
      </c>
    </row>
    <row r="57" spans="1:18" s="147" customFormat="1" ht="11.25">
      <c r="A57" s="135" t="s">
        <v>246</v>
      </c>
      <c r="B57" s="244">
        <v>1342</v>
      </c>
      <c r="C57" s="261">
        <v>320</v>
      </c>
      <c r="D57" s="188" t="s">
        <v>219</v>
      </c>
      <c r="E57" s="86" t="s">
        <v>219</v>
      </c>
      <c r="F57" s="86" t="s">
        <v>219</v>
      </c>
      <c r="G57" s="86" t="s">
        <v>219</v>
      </c>
      <c r="H57" s="86" t="s">
        <v>219</v>
      </c>
      <c r="I57" s="86" t="s">
        <v>219</v>
      </c>
      <c r="J57" s="86" t="s">
        <v>219</v>
      </c>
      <c r="K57" s="86" t="s">
        <v>219</v>
      </c>
      <c r="L57" s="86" t="s">
        <v>219</v>
      </c>
      <c r="M57" s="86" t="s">
        <v>219</v>
      </c>
      <c r="N57" s="86" t="s">
        <v>219</v>
      </c>
      <c r="O57" s="86" t="s">
        <v>219</v>
      </c>
      <c r="P57" s="86" t="s">
        <v>219</v>
      </c>
      <c r="Q57" s="238" t="str">
        <f t="shared" si="9"/>
        <v>-</v>
      </c>
      <c r="R57" s="238" t="str">
        <f t="shared" si="9"/>
        <v>-</v>
      </c>
    </row>
    <row r="58" spans="1:18" s="147" customFormat="1" ht="11.25">
      <c r="A58" s="135" t="s">
        <v>247</v>
      </c>
      <c r="B58" s="244">
        <v>1343</v>
      </c>
      <c r="C58" s="261">
        <v>330</v>
      </c>
      <c r="D58" s="188" t="s">
        <v>219</v>
      </c>
      <c r="E58" s="86" t="s">
        <v>219</v>
      </c>
      <c r="F58" s="86" t="s">
        <v>219</v>
      </c>
      <c r="G58" s="86" t="s">
        <v>219</v>
      </c>
      <c r="H58" s="86" t="s">
        <v>219</v>
      </c>
      <c r="I58" s="86" t="s">
        <v>219</v>
      </c>
      <c r="J58" s="86" t="s">
        <v>219</v>
      </c>
      <c r="K58" s="86" t="s">
        <v>219</v>
      </c>
      <c r="L58" s="86" t="s">
        <v>219</v>
      </c>
      <c r="M58" s="86" t="s">
        <v>219</v>
      </c>
      <c r="N58" s="86" t="s">
        <v>219</v>
      </c>
      <c r="O58" s="86" t="s">
        <v>219</v>
      </c>
      <c r="P58" s="86" t="s">
        <v>219</v>
      </c>
      <c r="Q58" s="238" t="str">
        <f t="shared" si="9"/>
        <v>-</v>
      </c>
      <c r="R58" s="238" t="str">
        <f t="shared" si="9"/>
        <v>-</v>
      </c>
    </row>
    <row r="59" spans="1:18" s="147" customFormat="1" ht="11.25">
      <c r="A59" s="258" t="s">
        <v>248</v>
      </c>
      <c r="B59" s="200">
        <v>1350</v>
      </c>
      <c r="C59" s="261">
        <v>340</v>
      </c>
      <c r="D59" s="188" t="s">
        <v>219</v>
      </c>
      <c r="E59" s="86" t="s">
        <v>219</v>
      </c>
      <c r="F59" s="86" t="s">
        <v>219</v>
      </c>
      <c r="G59" s="86" t="s">
        <v>219</v>
      </c>
      <c r="H59" s="86" t="s">
        <v>219</v>
      </c>
      <c r="I59" s="86" t="s">
        <v>219</v>
      </c>
      <c r="J59" s="86" t="s">
        <v>219</v>
      </c>
      <c r="K59" s="86" t="s">
        <v>219</v>
      </c>
      <c r="L59" s="86" t="s">
        <v>219</v>
      </c>
      <c r="M59" s="86" t="s">
        <v>219</v>
      </c>
      <c r="N59" s="86" t="s">
        <v>219</v>
      </c>
      <c r="O59" s="86" t="s">
        <v>219</v>
      </c>
      <c r="P59" s="86" t="s">
        <v>219</v>
      </c>
      <c r="Q59" s="238" t="str">
        <f t="shared" si="9"/>
        <v>-</v>
      </c>
      <c r="R59" s="238" t="str">
        <f t="shared" si="9"/>
        <v>-</v>
      </c>
    </row>
    <row r="60" spans="1:18" s="147" customFormat="1" ht="12">
      <c r="A60" s="265" t="s">
        <v>179</v>
      </c>
      <c r="B60" s="265">
        <v>2000</v>
      </c>
      <c r="C60" s="261">
        <v>350</v>
      </c>
      <c r="D60" s="188" t="s">
        <v>219</v>
      </c>
      <c r="E60" s="238" t="str">
        <f>IF((SUM(E61)+(SUM(E73))+(SUM(E74))+SUM(E75))&gt;0,SUM(E61)+(SUM(E73))+(SUM(E74))+SUM(E75),"-")</f>
        <v>-</v>
      </c>
      <c r="F60" s="238" t="str">
        <f t="shared" ref="F60:P60" si="11">IF((SUM(F61)+(SUM(F73))+(SUM(F74))+SUM(F75))&gt;0,SUM(F61)+(SUM(F73))+(SUM(F74))+SUM(F75),"-")</f>
        <v>-</v>
      </c>
      <c r="G60" s="238" t="str">
        <f t="shared" si="11"/>
        <v>-</v>
      </c>
      <c r="H60" s="238" t="str">
        <f t="shared" si="11"/>
        <v>-</v>
      </c>
      <c r="I60" s="238" t="str">
        <f t="shared" si="11"/>
        <v>-</v>
      </c>
      <c r="J60" s="238" t="str">
        <f t="shared" si="11"/>
        <v>-</v>
      </c>
      <c r="K60" s="238" t="str">
        <f t="shared" si="11"/>
        <v>-</v>
      </c>
      <c r="L60" s="238" t="str">
        <f t="shared" si="11"/>
        <v>-</v>
      </c>
      <c r="M60" s="238" t="str">
        <f t="shared" si="11"/>
        <v>-</v>
      </c>
      <c r="N60" s="238" t="str">
        <f t="shared" si="11"/>
        <v>-</v>
      </c>
      <c r="O60" s="238" t="str">
        <f t="shared" si="11"/>
        <v>-</v>
      </c>
      <c r="P60" s="238" t="str">
        <f t="shared" si="11"/>
        <v>-</v>
      </c>
      <c r="Q60" s="238" t="str">
        <f t="shared" si="9"/>
        <v>-</v>
      </c>
      <c r="R60" s="238" t="str">
        <f t="shared" si="9"/>
        <v>-</v>
      </c>
    </row>
    <row r="61" spans="1:18" s="147" customFormat="1" ht="12">
      <c r="A61" s="266" t="s">
        <v>180</v>
      </c>
      <c r="B61" s="265">
        <v>2100</v>
      </c>
      <c r="C61" s="261">
        <v>360</v>
      </c>
      <c r="D61" s="188" t="s">
        <v>219</v>
      </c>
      <c r="E61" s="238" t="str">
        <f>IF((SUM(E62)+SUM(E63)+SUM(E66)+SUM(E69))&gt;0,SUM(E62)+SUM(E63)+SUM(E66)+SUM(E69),"-")</f>
        <v>-</v>
      </c>
      <c r="F61" s="238" t="str">
        <f t="shared" ref="F61:P61" si="12">IF((SUM(F62)+SUM(F63)+SUM(F66)+SUM(F69))&gt;0,SUM(F62)+SUM(F63)+SUM(F66)+SUM(F69),"-")</f>
        <v>-</v>
      </c>
      <c r="G61" s="238" t="str">
        <f t="shared" si="12"/>
        <v>-</v>
      </c>
      <c r="H61" s="238" t="str">
        <f t="shared" si="12"/>
        <v>-</v>
      </c>
      <c r="I61" s="238" t="str">
        <f t="shared" si="12"/>
        <v>-</v>
      </c>
      <c r="J61" s="238" t="str">
        <f t="shared" si="12"/>
        <v>-</v>
      </c>
      <c r="K61" s="238" t="str">
        <f t="shared" si="12"/>
        <v>-</v>
      </c>
      <c r="L61" s="238" t="str">
        <f t="shared" si="12"/>
        <v>-</v>
      </c>
      <c r="M61" s="238" t="str">
        <f t="shared" si="12"/>
        <v>-</v>
      </c>
      <c r="N61" s="238" t="str">
        <f t="shared" si="12"/>
        <v>-</v>
      </c>
      <c r="O61" s="238" t="str">
        <f t="shared" si="12"/>
        <v>-</v>
      </c>
      <c r="P61" s="238" t="str">
        <f t="shared" si="12"/>
        <v>-</v>
      </c>
      <c r="Q61" s="238" t="str">
        <f t="shared" si="9"/>
        <v>-</v>
      </c>
      <c r="R61" s="238" t="str">
        <f t="shared" si="9"/>
        <v>-</v>
      </c>
    </row>
    <row r="62" spans="1:18" s="147" customFormat="1" ht="10.5" customHeight="1">
      <c r="A62" s="267" t="s">
        <v>249</v>
      </c>
      <c r="B62" s="152">
        <v>2110</v>
      </c>
      <c r="C62" s="261">
        <v>370</v>
      </c>
      <c r="D62" s="188" t="s">
        <v>219</v>
      </c>
      <c r="E62" s="86" t="s">
        <v>219</v>
      </c>
      <c r="F62" s="86" t="s">
        <v>219</v>
      </c>
      <c r="G62" s="86" t="s">
        <v>219</v>
      </c>
      <c r="H62" s="86" t="s">
        <v>219</v>
      </c>
      <c r="I62" s="86" t="s">
        <v>219</v>
      </c>
      <c r="J62" s="86" t="s">
        <v>219</v>
      </c>
      <c r="K62" s="86" t="s">
        <v>219</v>
      </c>
      <c r="L62" s="86" t="s">
        <v>219</v>
      </c>
      <c r="M62" s="86" t="s">
        <v>219</v>
      </c>
      <c r="N62" s="86" t="s">
        <v>219</v>
      </c>
      <c r="O62" s="86" t="s">
        <v>219</v>
      </c>
      <c r="P62" s="86" t="s">
        <v>219</v>
      </c>
      <c r="Q62" s="238" t="str">
        <f t="shared" si="9"/>
        <v>-</v>
      </c>
      <c r="R62" s="238" t="str">
        <f t="shared" si="9"/>
        <v>-</v>
      </c>
    </row>
    <row r="63" spans="1:18" s="147" customFormat="1" ht="11.25">
      <c r="A63" s="268" t="s">
        <v>250</v>
      </c>
      <c r="B63" s="152">
        <v>2120</v>
      </c>
      <c r="C63" s="261">
        <v>380</v>
      </c>
      <c r="D63" s="188" t="s">
        <v>219</v>
      </c>
      <c r="E63" s="238" t="str">
        <f>IF(SUM(E64:E65)&gt;0,SUM(E64:E65),"-")</f>
        <v>-</v>
      </c>
      <c r="F63" s="238" t="str">
        <f t="shared" ref="F63:P63" si="13">IF(SUM(F64:F65)&gt;0,SUM(F64:F65),"-")</f>
        <v>-</v>
      </c>
      <c r="G63" s="238" t="str">
        <f t="shared" si="13"/>
        <v>-</v>
      </c>
      <c r="H63" s="238" t="str">
        <f t="shared" si="13"/>
        <v>-</v>
      </c>
      <c r="I63" s="238" t="str">
        <f t="shared" si="13"/>
        <v>-</v>
      </c>
      <c r="J63" s="238" t="str">
        <f t="shared" si="13"/>
        <v>-</v>
      </c>
      <c r="K63" s="238" t="str">
        <f t="shared" si="13"/>
        <v>-</v>
      </c>
      <c r="L63" s="238" t="str">
        <f t="shared" si="13"/>
        <v>-</v>
      </c>
      <c r="M63" s="238" t="str">
        <f t="shared" si="13"/>
        <v>-</v>
      </c>
      <c r="N63" s="238" t="str">
        <f t="shared" si="13"/>
        <v>-</v>
      </c>
      <c r="O63" s="238" t="str">
        <f t="shared" si="13"/>
        <v>-</v>
      </c>
      <c r="P63" s="238" t="str">
        <f t="shared" si="13"/>
        <v>-</v>
      </c>
      <c r="Q63" s="238" t="str">
        <f t="shared" si="9"/>
        <v>-</v>
      </c>
      <c r="R63" s="238" t="str">
        <f t="shared" si="9"/>
        <v>-</v>
      </c>
    </row>
    <row r="64" spans="1:18" s="147" customFormat="1" ht="11.25">
      <c r="A64" s="260" t="s">
        <v>251</v>
      </c>
      <c r="B64" s="151">
        <v>2121</v>
      </c>
      <c r="C64" s="261">
        <v>390</v>
      </c>
      <c r="D64" s="188" t="s">
        <v>219</v>
      </c>
      <c r="E64" s="86" t="s">
        <v>219</v>
      </c>
      <c r="F64" s="86" t="s">
        <v>219</v>
      </c>
      <c r="G64" s="86" t="s">
        <v>219</v>
      </c>
      <c r="H64" s="86" t="s">
        <v>219</v>
      </c>
      <c r="I64" s="86" t="s">
        <v>219</v>
      </c>
      <c r="J64" s="86" t="s">
        <v>219</v>
      </c>
      <c r="K64" s="86" t="s">
        <v>219</v>
      </c>
      <c r="L64" s="86" t="s">
        <v>219</v>
      </c>
      <c r="M64" s="86" t="s">
        <v>219</v>
      </c>
      <c r="N64" s="86" t="s">
        <v>219</v>
      </c>
      <c r="O64" s="86" t="s">
        <v>219</v>
      </c>
      <c r="P64" s="86" t="s">
        <v>219</v>
      </c>
      <c r="Q64" s="238" t="str">
        <f t="shared" si="9"/>
        <v>-</v>
      </c>
      <c r="R64" s="238" t="str">
        <f t="shared" si="9"/>
        <v>-</v>
      </c>
    </row>
    <row r="65" spans="1:18" s="147" customFormat="1" ht="11.25">
      <c r="A65" s="260" t="s">
        <v>252</v>
      </c>
      <c r="B65" s="151">
        <v>2123</v>
      </c>
      <c r="C65" s="261">
        <v>400</v>
      </c>
      <c r="D65" s="188" t="s">
        <v>219</v>
      </c>
      <c r="E65" s="86" t="s">
        <v>219</v>
      </c>
      <c r="F65" s="86" t="s">
        <v>219</v>
      </c>
      <c r="G65" s="86" t="s">
        <v>219</v>
      </c>
      <c r="H65" s="86" t="s">
        <v>219</v>
      </c>
      <c r="I65" s="86" t="s">
        <v>219</v>
      </c>
      <c r="J65" s="86" t="s">
        <v>219</v>
      </c>
      <c r="K65" s="86" t="s">
        <v>219</v>
      </c>
      <c r="L65" s="86" t="s">
        <v>219</v>
      </c>
      <c r="M65" s="86" t="s">
        <v>219</v>
      </c>
      <c r="N65" s="86" t="s">
        <v>219</v>
      </c>
      <c r="O65" s="86" t="s">
        <v>219</v>
      </c>
      <c r="P65" s="86" t="s">
        <v>219</v>
      </c>
      <c r="Q65" s="238" t="str">
        <f t="shared" si="9"/>
        <v>-</v>
      </c>
      <c r="R65" s="238" t="str">
        <f t="shared" si="9"/>
        <v>-</v>
      </c>
    </row>
    <row r="66" spans="1:18" s="147" customFormat="1" ht="11.25">
      <c r="A66" s="268" t="s">
        <v>253</v>
      </c>
      <c r="B66" s="152">
        <v>2130</v>
      </c>
      <c r="C66" s="261">
        <v>410</v>
      </c>
      <c r="D66" s="188" t="s">
        <v>219</v>
      </c>
      <c r="E66" s="238" t="str">
        <f>IF(SUM(E67:E68)&gt;0,SUM(E67:E68),"-")</f>
        <v>-</v>
      </c>
      <c r="F66" s="238" t="str">
        <f t="shared" ref="F66:P66" si="14">IF(SUM(F67:F68)&gt;0,SUM(F67:F68),"-")</f>
        <v>-</v>
      </c>
      <c r="G66" s="238" t="str">
        <f t="shared" si="14"/>
        <v>-</v>
      </c>
      <c r="H66" s="238" t="str">
        <f t="shared" si="14"/>
        <v>-</v>
      </c>
      <c r="I66" s="238" t="str">
        <f t="shared" si="14"/>
        <v>-</v>
      </c>
      <c r="J66" s="238" t="str">
        <f t="shared" si="14"/>
        <v>-</v>
      </c>
      <c r="K66" s="238" t="str">
        <f t="shared" si="14"/>
        <v>-</v>
      </c>
      <c r="L66" s="238" t="str">
        <f t="shared" si="14"/>
        <v>-</v>
      </c>
      <c r="M66" s="238" t="str">
        <f t="shared" si="14"/>
        <v>-</v>
      </c>
      <c r="N66" s="238" t="str">
        <f t="shared" si="14"/>
        <v>-</v>
      </c>
      <c r="O66" s="238" t="str">
        <f t="shared" si="14"/>
        <v>-</v>
      </c>
      <c r="P66" s="238" t="str">
        <f t="shared" si="14"/>
        <v>-</v>
      </c>
      <c r="Q66" s="238" t="str">
        <f t="shared" si="9"/>
        <v>-</v>
      </c>
      <c r="R66" s="238" t="str">
        <f t="shared" si="9"/>
        <v>-</v>
      </c>
    </row>
    <row r="67" spans="1:18" s="147" customFormat="1" ht="11.25">
      <c r="A67" s="260" t="s">
        <v>254</v>
      </c>
      <c r="B67" s="151">
        <v>2131</v>
      </c>
      <c r="C67" s="261">
        <v>420</v>
      </c>
      <c r="D67" s="188" t="s">
        <v>219</v>
      </c>
      <c r="E67" s="86" t="s">
        <v>219</v>
      </c>
      <c r="F67" s="86" t="s">
        <v>219</v>
      </c>
      <c r="G67" s="86" t="s">
        <v>219</v>
      </c>
      <c r="H67" s="86" t="s">
        <v>219</v>
      </c>
      <c r="I67" s="86" t="s">
        <v>219</v>
      </c>
      <c r="J67" s="86" t="s">
        <v>219</v>
      </c>
      <c r="K67" s="86" t="s">
        <v>219</v>
      </c>
      <c r="L67" s="86" t="s">
        <v>219</v>
      </c>
      <c r="M67" s="86" t="s">
        <v>219</v>
      </c>
      <c r="N67" s="86" t="s">
        <v>219</v>
      </c>
      <c r="O67" s="86" t="s">
        <v>219</v>
      </c>
      <c r="P67" s="86" t="s">
        <v>219</v>
      </c>
      <c r="Q67" s="238" t="str">
        <f t="shared" si="9"/>
        <v>-</v>
      </c>
      <c r="R67" s="238" t="str">
        <f t="shared" si="9"/>
        <v>-</v>
      </c>
    </row>
    <row r="68" spans="1:18" s="147" customFormat="1" ht="11.25">
      <c r="A68" s="260" t="s">
        <v>181</v>
      </c>
      <c r="B68" s="151">
        <v>2133</v>
      </c>
      <c r="C68" s="261">
        <v>430</v>
      </c>
      <c r="D68" s="188" t="s">
        <v>219</v>
      </c>
      <c r="E68" s="86" t="s">
        <v>219</v>
      </c>
      <c r="F68" s="86" t="s">
        <v>219</v>
      </c>
      <c r="G68" s="86" t="s">
        <v>219</v>
      </c>
      <c r="H68" s="86" t="s">
        <v>219</v>
      </c>
      <c r="I68" s="86" t="s">
        <v>219</v>
      </c>
      <c r="J68" s="86" t="s">
        <v>219</v>
      </c>
      <c r="K68" s="86" t="s">
        <v>219</v>
      </c>
      <c r="L68" s="86" t="s">
        <v>219</v>
      </c>
      <c r="M68" s="86" t="s">
        <v>219</v>
      </c>
      <c r="N68" s="86" t="s">
        <v>219</v>
      </c>
      <c r="O68" s="86" t="s">
        <v>219</v>
      </c>
      <c r="P68" s="86" t="s">
        <v>219</v>
      </c>
      <c r="Q68" s="238" t="str">
        <f t="shared" si="9"/>
        <v>-</v>
      </c>
      <c r="R68" s="238" t="str">
        <f t="shared" si="9"/>
        <v>-</v>
      </c>
    </row>
    <row r="69" spans="1:18" s="147" customFormat="1" ht="11.25">
      <c r="A69" s="268" t="s">
        <v>182</v>
      </c>
      <c r="B69" s="151">
        <v>2140</v>
      </c>
      <c r="C69" s="261">
        <v>440</v>
      </c>
      <c r="D69" s="188" t="s">
        <v>219</v>
      </c>
      <c r="E69" s="115" t="str">
        <f>IF(SUM(E70:E72)&gt;0,SUM(E70:E72),"-")</f>
        <v>-</v>
      </c>
      <c r="F69" s="115" t="str">
        <f t="shared" ref="F69:P69" si="15">IF(SUM(F70:F72)&gt;0,SUM(F70:F72),"-")</f>
        <v>-</v>
      </c>
      <c r="G69" s="115" t="str">
        <f t="shared" si="15"/>
        <v>-</v>
      </c>
      <c r="H69" s="115" t="str">
        <f t="shared" si="15"/>
        <v>-</v>
      </c>
      <c r="I69" s="115" t="str">
        <f t="shared" si="15"/>
        <v>-</v>
      </c>
      <c r="J69" s="115" t="str">
        <f t="shared" si="15"/>
        <v>-</v>
      </c>
      <c r="K69" s="115" t="str">
        <f t="shared" si="15"/>
        <v>-</v>
      </c>
      <c r="L69" s="115" t="str">
        <f t="shared" si="15"/>
        <v>-</v>
      </c>
      <c r="M69" s="115" t="str">
        <f t="shared" si="15"/>
        <v>-</v>
      </c>
      <c r="N69" s="115" t="str">
        <f t="shared" si="15"/>
        <v>-</v>
      </c>
      <c r="O69" s="115" t="str">
        <f t="shared" si="15"/>
        <v>-</v>
      </c>
      <c r="P69" s="115" t="str">
        <f t="shared" si="15"/>
        <v>-</v>
      </c>
      <c r="Q69" s="238" t="str">
        <f t="shared" si="9"/>
        <v>-</v>
      </c>
      <c r="R69" s="238" t="str">
        <f t="shared" si="9"/>
        <v>-</v>
      </c>
    </row>
    <row r="70" spans="1:18" s="147" customFormat="1" ht="12">
      <c r="A70" s="266" t="s">
        <v>164</v>
      </c>
      <c r="B70" s="151">
        <v>2141</v>
      </c>
      <c r="C70" s="261">
        <v>450</v>
      </c>
      <c r="D70" s="188" t="s">
        <v>219</v>
      </c>
      <c r="E70" s="86" t="s">
        <v>219</v>
      </c>
      <c r="F70" s="86" t="s">
        <v>219</v>
      </c>
      <c r="G70" s="86" t="s">
        <v>219</v>
      </c>
      <c r="H70" s="86" t="s">
        <v>219</v>
      </c>
      <c r="I70" s="86" t="s">
        <v>219</v>
      </c>
      <c r="J70" s="86" t="s">
        <v>219</v>
      </c>
      <c r="K70" s="86" t="s">
        <v>219</v>
      </c>
      <c r="L70" s="86" t="s">
        <v>219</v>
      </c>
      <c r="M70" s="86" t="s">
        <v>219</v>
      </c>
      <c r="N70" s="86" t="s">
        <v>219</v>
      </c>
      <c r="O70" s="86" t="s">
        <v>219</v>
      </c>
      <c r="P70" s="86" t="s">
        <v>219</v>
      </c>
      <c r="Q70" s="238" t="str">
        <f t="shared" si="9"/>
        <v>-</v>
      </c>
      <c r="R70" s="238" t="str">
        <f t="shared" si="9"/>
        <v>-</v>
      </c>
    </row>
    <row r="71" spans="1:18" s="147" customFormat="1" ht="12">
      <c r="A71" s="266" t="s">
        <v>165</v>
      </c>
      <c r="B71" s="151">
        <v>2143</v>
      </c>
      <c r="C71" s="261">
        <v>460</v>
      </c>
      <c r="D71" s="188" t="s">
        <v>219</v>
      </c>
      <c r="E71" s="86" t="s">
        <v>219</v>
      </c>
      <c r="F71" s="86" t="s">
        <v>219</v>
      </c>
      <c r="G71" s="86" t="s">
        <v>219</v>
      </c>
      <c r="H71" s="86" t="s">
        <v>219</v>
      </c>
      <c r="I71" s="86" t="s">
        <v>219</v>
      </c>
      <c r="J71" s="86" t="s">
        <v>219</v>
      </c>
      <c r="K71" s="86" t="s">
        <v>219</v>
      </c>
      <c r="L71" s="86" t="s">
        <v>219</v>
      </c>
      <c r="M71" s="86" t="s">
        <v>219</v>
      </c>
      <c r="N71" s="86" t="s">
        <v>219</v>
      </c>
      <c r="O71" s="86" t="s">
        <v>219</v>
      </c>
      <c r="P71" s="86" t="s">
        <v>219</v>
      </c>
      <c r="Q71" s="238" t="str">
        <f t="shared" si="9"/>
        <v>-</v>
      </c>
      <c r="R71" s="238" t="str">
        <f t="shared" si="9"/>
        <v>-</v>
      </c>
    </row>
    <row r="72" spans="1:18" s="147" customFormat="1" ht="12">
      <c r="A72" s="266" t="s">
        <v>166</v>
      </c>
      <c r="B72" s="151">
        <v>2144</v>
      </c>
      <c r="C72" s="261">
        <v>470</v>
      </c>
      <c r="D72" s="188" t="s">
        <v>219</v>
      </c>
      <c r="E72" s="86" t="s">
        <v>219</v>
      </c>
      <c r="F72" s="86" t="s">
        <v>219</v>
      </c>
      <c r="G72" s="86" t="s">
        <v>219</v>
      </c>
      <c r="H72" s="86" t="s">
        <v>219</v>
      </c>
      <c r="I72" s="86" t="s">
        <v>219</v>
      </c>
      <c r="J72" s="86" t="s">
        <v>219</v>
      </c>
      <c r="K72" s="86" t="s">
        <v>219</v>
      </c>
      <c r="L72" s="86" t="s">
        <v>219</v>
      </c>
      <c r="M72" s="86" t="s">
        <v>219</v>
      </c>
      <c r="N72" s="86" t="s">
        <v>219</v>
      </c>
      <c r="O72" s="86" t="s">
        <v>219</v>
      </c>
      <c r="P72" s="86" t="s">
        <v>219</v>
      </c>
      <c r="Q72" s="238" t="str">
        <f t="shared" si="9"/>
        <v>-</v>
      </c>
      <c r="R72" s="238" t="str">
        <f t="shared" si="9"/>
        <v>-</v>
      </c>
    </row>
    <row r="73" spans="1:18" s="147" customFormat="1" ht="11.25">
      <c r="A73" s="269" t="s">
        <v>255</v>
      </c>
      <c r="B73" s="130">
        <v>2200</v>
      </c>
      <c r="C73" s="261">
        <v>480</v>
      </c>
      <c r="D73" s="188" t="s">
        <v>219</v>
      </c>
      <c r="E73" s="86" t="s">
        <v>219</v>
      </c>
      <c r="F73" s="86" t="s">
        <v>219</v>
      </c>
      <c r="G73" s="86" t="s">
        <v>219</v>
      </c>
      <c r="H73" s="86" t="s">
        <v>219</v>
      </c>
      <c r="I73" s="86" t="s">
        <v>219</v>
      </c>
      <c r="J73" s="86" t="s">
        <v>219</v>
      </c>
      <c r="K73" s="86" t="s">
        <v>219</v>
      </c>
      <c r="L73" s="86" t="s">
        <v>219</v>
      </c>
      <c r="M73" s="86" t="s">
        <v>219</v>
      </c>
      <c r="N73" s="86" t="s">
        <v>219</v>
      </c>
      <c r="O73" s="86" t="s">
        <v>219</v>
      </c>
      <c r="P73" s="86" t="s">
        <v>219</v>
      </c>
      <c r="Q73" s="238" t="str">
        <f t="shared" si="9"/>
        <v>-</v>
      </c>
      <c r="R73" s="238" t="str">
        <f t="shared" si="9"/>
        <v>-</v>
      </c>
    </row>
    <row r="74" spans="1:18" s="147" customFormat="1" ht="11.25">
      <c r="A74" s="269" t="s">
        <v>256</v>
      </c>
      <c r="B74" s="130">
        <v>2300</v>
      </c>
      <c r="C74" s="261">
        <v>490</v>
      </c>
      <c r="D74" s="188" t="s">
        <v>219</v>
      </c>
      <c r="E74" s="86" t="s">
        <v>219</v>
      </c>
      <c r="F74" s="86" t="s">
        <v>219</v>
      </c>
      <c r="G74" s="86" t="s">
        <v>219</v>
      </c>
      <c r="H74" s="86" t="s">
        <v>219</v>
      </c>
      <c r="I74" s="86" t="s">
        <v>219</v>
      </c>
      <c r="J74" s="86" t="s">
        <v>219</v>
      </c>
      <c r="K74" s="86" t="s">
        <v>219</v>
      </c>
      <c r="L74" s="86" t="s">
        <v>219</v>
      </c>
      <c r="M74" s="86" t="s">
        <v>219</v>
      </c>
      <c r="N74" s="86" t="s">
        <v>219</v>
      </c>
      <c r="O74" s="86" t="s">
        <v>219</v>
      </c>
      <c r="P74" s="86" t="s">
        <v>219</v>
      </c>
      <c r="Q74" s="238" t="str">
        <f t="shared" si="9"/>
        <v>-</v>
      </c>
      <c r="R74" s="238" t="str">
        <f t="shared" si="9"/>
        <v>-</v>
      </c>
    </row>
    <row r="75" spans="1:18" s="147" customFormat="1" ht="11.25">
      <c r="A75" s="269" t="s">
        <v>257</v>
      </c>
      <c r="B75" s="130">
        <v>2400</v>
      </c>
      <c r="C75" s="261">
        <v>500</v>
      </c>
      <c r="D75" s="188" t="s">
        <v>219</v>
      </c>
      <c r="E75" s="115" t="str">
        <f>IF(SUM(E76:E80)&gt;0,SUM(E76:E80),"-")</f>
        <v>-</v>
      </c>
      <c r="F75" s="115" t="str">
        <f t="shared" ref="F75:P75" si="16">IF(SUM(F76:F80)&gt;0,SUM(F76:F80),"-")</f>
        <v>-</v>
      </c>
      <c r="G75" s="115" t="str">
        <f t="shared" si="16"/>
        <v>-</v>
      </c>
      <c r="H75" s="115" t="str">
        <f t="shared" si="16"/>
        <v>-</v>
      </c>
      <c r="I75" s="115" t="str">
        <f t="shared" si="16"/>
        <v>-</v>
      </c>
      <c r="J75" s="115" t="str">
        <f t="shared" si="16"/>
        <v>-</v>
      </c>
      <c r="K75" s="115" t="str">
        <f t="shared" si="16"/>
        <v>-</v>
      </c>
      <c r="L75" s="115" t="str">
        <f t="shared" si="16"/>
        <v>-</v>
      </c>
      <c r="M75" s="115" t="str">
        <f t="shared" si="16"/>
        <v>-</v>
      </c>
      <c r="N75" s="115" t="str">
        <f t="shared" si="16"/>
        <v>-</v>
      </c>
      <c r="O75" s="115" t="str">
        <f t="shared" si="16"/>
        <v>-</v>
      </c>
      <c r="P75" s="115" t="str">
        <f t="shared" si="16"/>
        <v>-</v>
      </c>
      <c r="Q75" s="238" t="str">
        <f t="shared" si="9"/>
        <v>-</v>
      </c>
      <c r="R75" s="238" t="str">
        <f t="shared" si="9"/>
        <v>-</v>
      </c>
    </row>
    <row r="76" spans="1:18" s="147" customFormat="1" ht="14.25" customHeight="1">
      <c r="A76" s="267" t="s">
        <v>155</v>
      </c>
      <c r="B76" s="152">
        <v>2410</v>
      </c>
      <c r="C76" s="261">
        <v>510</v>
      </c>
      <c r="D76" s="188" t="s">
        <v>219</v>
      </c>
      <c r="E76" s="86" t="s">
        <v>219</v>
      </c>
      <c r="F76" s="86" t="s">
        <v>219</v>
      </c>
      <c r="G76" s="86" t="s">
        <v>219</v>
      </c>
      <c r="H76" s="86" t="s">
        <v>219</v>
      </c>
      <c r="I76" s="86" t="s">
        <v>219</v>
      </c>
      <c r="J76" s="86" t="s">
        <v>219</v>
      </c>
      <c r="K76" s="86" t="s">
        <v>219</v>
      </c>
      <c r="L76" s="86" t="s">
        <v>219</v>
      </c>
      <c r="M76" s="86" t="s">
        <v>219</v>
      </c>
      <c r="N76" s="86" t="s">
        <v>219</v>
      </c>
      <c r="O76" s="86" t="s">
        <v>219</v>
      </c>
      <c r="P76" s="86" t="s">
        <v>219</v>
      </c>
      <c r="Q76" s="238" t="str">
        <f t="shared" si="9"/>
        <v>-</v>
      </c>
      <c r="R76" s="238" t="str">
        <f t="shared" si="9"/>
        <v>-</v>
      </c>
    </row>
    <row r="77" spans="1:18" s="147" customFormat="1" ht="14.25" customHeight="1">
      <c r="A77" s="267" t="s">
        <v>259</v>
      </c>
      <c r="B77" s="152">
        <v>2420</v>
      </c>
      <c r="C77" s="261">
        <v>520</v>
      </c>
      <c r="D77" s="188" t="s">
        <v>219</v>
      </c>
      <c r="E77" s="86" t="s">
        <v>219</v>
      </c>
      <c r="F77" s="86" t="s">
        <v>219</v>
      </c>
      <c r="G77" s="86" t="s">
        <v>219</v>
      </c>
      <c r="H77" s="86" t="s">
        <v>219</v>
      </c>
      <c r="I77" s="86" t="s">
        <v>219</v>
      </c>
      <c r="J77" s="86" t="s">
        <v>219</v>
      </c>
      <c r="K77" s="86" t="s">
        <v>219</v>
      </c>
      <c r="L77" s="86" t="s">
        <v>219</v>
      </c>
      <c r="M77" s="86" t="s">
        <v>219</v>
      </c>
      <c r="N77" s="86" t="s">
        <v>219</v>
      </c>
      <c r="O77" s="86" t="s">
        <v>219</v>
      </c>
      <c r="P77" s="86" t="s">
        <v>219</v>
      </c>
      <c r="Q77" s="238" t="str">
        <f t="shared" si="9"/>
        <v>-</v>
      </c>
      <c r="R77" s="238" t="str">
        <f t="shared" si="9"/>
        <v>-</v>
      </c>
    </row>
    <row r="78" spans="1:18" s="147" customFormat="1" ht="11.25">
      <c r="A78" s="268" t="s">
        <v>260</v>
      </c>
      <c r="B78" s="152">
        <v>2430</v>
      </c>
      <c r="C78" s="261">
        <v>530</v>
      </c>
      <c r="D78" s="188" t="s">
        <v>219</v>
      </c>
      <c r="E78" s="86" t="s">
        <v>219</v>
      </c>
      <c r="F78" s="86" t="s">
        <v>219</v>
      </c>
      <c r="G78" s="86" t="s">
        <v>219</v>
      </c>
      <c r="H78" s="86" t="s">
        <v>219</v>
      </c>
      <c r="I78" s="86" t="s">
        <v>219</v>
      </c>
      <c r="J78" s="86" t="s">
        <v>219</v>
      </c>
      <c r="K78" s="86" t="s">
        <v>219</v>
      </c>
      <c r="L78" s="86" t="s">
        <v>219</v>
      </c>
      <c r="M78" s="86" t="s">
        <v>219</v>
      </c>
      <c r="N78" s="86" t="s">
        <v>219</v>
      </c>
      <c r="O78" s="86" t="s">
        <v>219</v>
      </c>
      <c r="P78" s="86" t="s">
        <v>219</v>
      </c>
      <c r="Q78" s="238" t="str">
        <f t="shared" si="9"/>
        <v>-</v>
      </c>
      <c r="R78" s="238" t="str">
        <f t="shared" si="9"/>
        <v>-</v>
      </c>
    </row>
    <row r="79" spans="1:18" s="147" customFormat="1" ht="12.75" customHeight="1">
      <c r="A79" s="268" t="s">
        <v>261</v>
      </c>
      <c r="B79" s="152">
        <v>2440</v>
      </c>
      <c r="C79" s="261">
        <v>540</v>
      </c>
      <c r="D79" s="188" t="s">
        <v>219</v>
      </c>
      <c r="E79" s="86" t="s">
        <v>219</v>
      </c>
      <c r="F79" s="86" t="s">
        <v>219</v>
      </c>
      <c r="G79" s="86" t="s">
        <v>219</v>
      </c>
      <c r="H79" s="86" t="s">
        <v>219</v>
      </c>
      <c r="I79" s="86" t="s">
        <v>219</v>
      </c>
      <c r="J79" s="86" t="s">
        <v>219</v>
      </c>
      <c r="K79" s="86" t="s">
        <v>219</v>
      </c>
      <c r="L79" s="86" t="s">
        <v>219</v>
      </c>
      <c r="M79" s="86" t="s">
        <v>219</v>
      </c>
      <c r="N79" s="86" t="s">
        <v>219</v>
      </c>
      <c r="O79" s="86" t="s">
        <v>219</v>
      </c>
      <c r="P79" s="86" t="s">
        <v>219</v>
      </c>
      <c r="Q79" s="238" t="str">
        <f t="shared" si="9"/>
        <v>-</v>
      </c>
      <c r="R79" s="238" t="str">
        <f t="shared" si="9"/>
        <v>-</v>
      </c>
    </row>
    <row r="80" spans="1:18" s="147" customFormat="1" ht="12.75" hidden="1" customHeight="1">
      <c r="A80" s="268"/>
      <c r="B80" s="152"/>
      <c r="C80" s="261"/>
      <c r="D80" s="188"/>
      <c r="E80" s="86"/>
      <c r="F80" s="86"/>
      <c r="G80" s="86"/>
      <c r="H80" s="86"/>
      <c r="I80" s="86"/>
      <c r="J80" s="86"/>
      <c r="K80" s="86"/>
      <c r="L80" s="86"/>
      <c r="M80" s="86"/>
      <c r="N80" s="86"/>
      <c r="O80" s="86"/>
      <c r="P80" s="86"/>
      <c r="Q80" s="238"/>
      <c r="R80" s="238"/>
    </row>
    <row r="81" spans="1:18" s="147" customFormat="1" ht="12">
      <c r="A81" s="265" t="s">
        <v>156</v>
      </c>
      <c r="B81" s="130">
        <v>4100</v>
      </c>
      <c r="C81" s="261">
        <v>550</v>
      </c>
      <c r="D81" s="188" t="s">
        <v>219</v>
      </c>
      <c r="E81" s="115" t="str">
        <f>IF((SUM(E82)+SUM(E86))&gt;0,SUM(E82)+SUM(E86),"-")</f>
        <v>-</v>
      </c>
      <c r="F81" s="115" t="str">
        <f t="shared" ref="F81:P81" si="17">IF((SUM(F82)+SUM(F86))&gt;0,SUM(F82)+SUM(F86),"-")</f>
        <v>-</v>
      </c>
      <c r="G81" s="115" t="str">
        <f t="shared" si="17"/>
        <v>-</v>
      </c>
      <c r="H81" s="115" t="str">
        <f t="shared" si="17"/>
        <v>-</v>
      </c>
      <c r="I81" s="115" t="str">
        <f t="shared" si="17"/>
        <v>-</v>
      </c>
      <c r="J81" s="115" t="str">
        <f t="shared" si="17"/>
        <v>-</v>
      </c>
      <c r="K81" s="115" t="str">
        <f t="shared" si="17"/>
        <v>-</v>
      </c>
      <c r="L81" s="115" t="str">
        <f t="shared" si="17"/>
        <v>-</v>
      </c>
      <c r="M81" s="115" t="str">
        <f t="shared" si="17"/>
        <v>-</v>
      </c>
      <c r="N81" s="115" t="str">
        <f t="shared" si="17"/>
        <v>-</v>
      </c>
      <c r="O81" s="115" t="str">
        <f t="shared" si="17"/>
        <v>-</v>
      </c>
      <c r="P81" s="115" t="str">
        <f t="shared" si="17"/>
        <v>-</v>
      </c>
      <c r="Q81" s="238" t="str">
        <f t="shared" si="9"/>
        <v>-</v>
      </c>
      <c r="R81" s="238" t="str">
        <f t="shared" si="9"/>
        <v>-</v>
      </c>
    </row>
    <row r="82" spans="1:18" s="147" customFormat="1" ht="11.25">
      <c r="A82" s="268" t="s">
        <v>265</v>
      </c>
      <c r="B82" s="152">
        <v>4110</v>
      </c>
      <c r="C82" s="261">
        <v>560</v>
      </c>
      <c r="D82" s="188" t="s">
        <v>219</v>
      </c>
      <c r="E82" s="115" t="str">
        <f>IF(SUM(E83:E85)&gt;0,SUM(E83:E85),"-")</f>
        <v>-</v>
      </c>
      <c r="F82" s="115" t="str">
        <f t="shared" ref="F82:P82" si="18">IF(SUM(F83:F85)&gt;0,SUM(F83:F85),"-")</f>
        <v>-</v>
      </c>
      <c r="G82" s="115" t="str">
        <f t="shared" si="18"/>
        <v>-</v>
      </c>
      <c r="H82" s="115" t="str">
        <f t="shared" si="18"/>
        <v>-</v>
      </c>
      <c r="I82" s="115" t="str">
        <f t="shared" si="18"/>
        <v>-</v>
      </c>
      <c r="J82" s="115" t="str">
        <f t="shared" si="18"/>
        <v>-</v>
      </c>
      <c r="K82" s="115" t="str">
        <f t="shared" si="18"/>
        <v>-</v>
      </c>
      <c r="L82" s="115" t="str">
        <f t="shared" si="18"/>
        <v>-</v>
      </c>
      <c r="M82" s="115" t="str">
        <f t="shared" si="18"/>
        <v>-</v>
      </c>
      <c r="N82" s="115" t="str">
        <f t="shared" si="18"/>
        <v>-</v>
      </c>
      <c r="O82" s="115" t="str">
        <f t="shared" si="18"/>
        <v>-</v>
      </c>
      <c r="P82" s="115" t="str">
        <f t="shared" si="18"/>
        <v>-</v>
      </c>
      <c r="Q82" s="238" t="str">
        <f t="shared" si="9"/>
        <v>-</v>
      </c>
      <c r="R82" s="238" t="str">
        <f t="shared" si="9"/>
        <v>-</v>
      </c>
    </row>
    <row r="83" spans="1:18" s="147" customFormat="1" ht="11.25">
      <c r="A83" s="260" t="s">
        <v>266</v>
      </c>
      <c r="B83" s="151">
        <v>4111</v>
      </c>
      <c r="C83" s="261">
        <v>570</v>
      </c>
      <c r="D83" s="188" t="s">
        <v>219</v>
      </c>
      <c r="E83" s="122" t="s">
        <v>219</v>
      </c>
      <c r="F83" s="122" t="s">
        <v>219</v>
      </c>
      <c r="G83" s="122" t="s">
        <v>219</v>
      </c>
      <c r="H83" s="122" t="s">
        <v>219</v>
      </c>
      <c r="I83" s="122" t="s">
        <v>219</v>
      </c>
      <c r="J83" s="122" t="s">
        <v>219</v>
      </c>
      <c r="K83" s="122" t="s">
        <v>219</v>
      </c>
      <c r="L83" s="122" t="s">
        <v>219</v>
      </c>
      <c r="M83" s="122" t="s">
        <v>219</v>
      </c>
      <c r="N83" s="122" t="s">
        <v>219</v>
      </c>
      <c r="O83" s="122" t="s">
        <v>219</v>
      </c>
      <c r="P83" s="122" t="s">
        <v>219</v>
      </c>
      <c r="Q83" s="238" t="str">
        <f t="shared" si="9"/>
        <v>-</v>
      </c>
      <c r="R83" s="238" t="str">
        <f t="shared" si="9"/>
        <v>-</v>
      </c>
    </row>
    <row r="84" spans="1:18" s="147" customFormat="1" ht="11.25">
      <c r="A84" s="260" t="s">
        <v>267</v>
      </c>
      <c r="B84" s="151">
        <v>4112</v>
      </c>
      <c r="C84" s="261">
        <v>580</v>
      </c>
      <c r="D84" s="188" t="s">
        <v>219</v>
      </c>
      <c r="E84" s="122" t="s">
        <v>219</v>
      </c>
      <c r="F84" s="122" t="s">
        <v>219</v>
      </c>
      <c r="G84" s="122" t="s">
        <v>219</v>
      </c>
      <c r="H84" s="122" t="s">
        <v>219</v>
      </c>
      <c r="I84" s="122" t="s">
        <v>219</v>
      </c>
      <c r="J84" s="122" t="s">
        <v>219</v>
      </c>
      <c r="K84" s="122" t="s">
        <v>219</v>
      </c>
      <c r="L84" s="122" t="s">
        <v>219</v>
      </c>
      <c r="M84" s="122" t="s">
        <v>219</v>
      </c>
      <c r="N84" s="122" t="s">
        <v>219</v>
      </c>
      <c r="O84" s="122" t="s">
        <v>219</v>
      </c>
      <c r="P84" s="122" t="s">
        <v>219</v>
      </c>
      <c r="Q84" s="238" t="str">
        <f t="shared" si="9"/>
        <v>-</v>
      </c>
      <c r="R84" s="238" t="str">
        <f t="shared" si="9"/>
        <v>-</v>
      </c>
    </row>
    <row r="85" spans="1:18" s="147" customFormat="1" ht="12.75">
      <c r="A85" s="270" t="s">
        <v>157</v>
      </c>
      <c r="B85" s="151">
        <v>4113</v>
      </c>
      <c r="C85" s="261">
        <v>590</v>
      </c>
      <c r="D85" s="188" t="s">
        <v>219</v>
      </c>
      <c r="E85" s="122" t="s">
        <v>219</v>
      </c>
      <c r="F85" s="122" t="s">
        <v>219</v>
      </c>
      <c r="G85" s="122" t="s">
        <v>219</v>
      </c>
      <c r="H85" s="122" t="s">
        <v>219</v>
      </c>
      <c r="I85" s="122" t="s">
        <v>219</v>
      </c>
      <c r="J85" s="122" t="s">
        <v>219</v>
      </c>
      <c r="K85" s="122" t="s">
        <v>219</v>
      </c>
      <c r="L85" s="122" t="s">
        <v>219</v>
      </c>
      <c r="M85" s="122" t="s">
        <v>219</v>
      </c>
      <c r="N85" s="122" t="s">
        <v>219</v>
      </c>
      <c r="O85" s="122" t="s">
        <v>219</v>
      </c>
      <c r="P85" s="122" t="s">
        <v>219</v>
      </c>
      <c r="Q85" s="238" t="str">
        <f t="shared" si="9"/>
        <v>-</v>
      </c>
      <c r="R85" s="238" t="str">
        <f t="shared" si="9"/>
        <v>-</v>
      </c>
    </row>
    <row r="86" spans="1:18" s="147" customFormat="1" ht="11.25" hidden="1">
      <c r="A86" s="268"/>
      <c r="B86" s="152"/>
      <c r="C86" s="261"/>
      <c r="D86" s="188"/>
      <c r="E86" s="138"/>
      <c r="F86" s="138"/>
      <c r="G86" s="138"/>
      <c r="H86" s="138"/>
      <c r="I86" s="138"/>
      <c r="J86" s="138"/>
      <c r="K86" s="138"/>
      <c r="L86" s="138"/>
      <c r="M86" s="138"/>
      <c r="N86" s="138"/>
      <c r="O86" s="138"/>
      <c r="P86" s="138"/>
      <c r="Q86" s="238"/>
      <c r="R86" s="238"/>
    </row>
    <row r="87" spans="1:18" s="147" customFormat="1" ht="12.75" hidden="1" customHeight="1">
      <c r="A87" s="260"/>
      <c r="B87" s="151"/>
      <c r="C87" s="261"/>
      <c r="D87" s="188"/>
      <c r="E87" s="122"/>
      <c r="F87" s="122"/>
      <c r="G87" s="122"/>
      <c r="H87" s="122"/>
      <c r="I87" s="122"/>
      <c r="J87" s="122"/>
      <c r="K87" s="122"/>
      <c r="L87" s="122"/>
      <c r="M87" s="122"/>
      <c r="N87" s="122"/>
      <c r="O87" s="122"/>
      <c r="P87" s="122"/>
      <c r="Q87" s="238"/>
      <c r="R87" s="238"/>
    </row>
    <row r="88" spans="1:18" ht="12.75" hidden="1" customHeight="1">
      <c r="A88" s="260"/>
      <c r="B88" s="151"/>
      <c r="C88" s="261"/>
      <c r="D88" s="188"/>
      <c r="E88" s="122"/>
      <c r="F88" s="122"/>
      <c r="G88" s="122"/>
      <c r="H88" s="122"/>
      <c r="I88" s="122"/>
      <c r="J88" s="122"/>
      <c r="K88" s="122"/>
      <c r="L88" s="122"/>
      <c r="M88" s="122"/>
      <c r="N88" s="122"/>
      <c r="O88" s="122"/>
      <c r="P88" s="122"/>
      <c r="Q88" s="238"/>
      <c r="R88" s="238"/>
    </row>
    <row r="89" spans="1:18" ht="12.75" hidden="1" customHeight="1">
      <c r="A89" s="260"/>
      <c r="B89" s="151"/>
      <c r="C89" s="261"/>
      <c r="D89" s="188"/>
      <c r="E89" s="122"/>
      <c r="F89" s="122"/>
      <c r="G89" s="122"/>
      <c r="H89" s="122"/>
      <c r="I89" s="122"/>
      <c r="J89" s="122"/>
      <c r="K89" s="122"/>
      <c r="L89" s="122"/>
      <c r="M89" s="122"/>
      <c r="N89" s="122"/>
      <c r="O89" s="122"/>
      <c r="P89" s="122"/>
      <c r="Q89" s="238"/>
      <c r="R89" s="238"/>
    </row>
    <row r="90" spans="1:18" ht="12.75" customHeight="1">
      <c r="A90" s="130" t="s">
        <v>177</v>
      </c>
      <c r="B90" s="130">
        <v>4200</v>
      </c>
      <c r="C90" s="261">
        <v>600</v>
      </c>
      <c r="D90" s="188" t="s">
        <v>219</v>
      </c>
      <c r="E90" s="254" t="str">
        <f>IF(SUM(E91:E92)&gt;0,SUM(E91:E92),"-")</f>
        <v>-</v>
      </c>
      <c r="F90" s="254" t="str">
        <f t="shared" ref="F90:P90" si="19">IF(SUM(F91:F92)&gt;0,SUM(F91:F92),"-")</f>
        <v>-</v>
      </c>
      <c r="G90" s="254" t="str">
        <f t="shared" si="19"/>
        <v>-</v>
      </c>
      <c r="H90" s="254" t="str">
        <f t="shared" si="19"/>
        <v>-</v>
      </c>
      <c r="I90" s="254" t="str">
        <f t="shared" si="19"/>
        <v>-</v>
      </c>
      <c r="J90" s="254" t="str">
        <f t="shared" si="19"/>
        <v>-</v>
      </c>
      <c r="K90" s="254" t="str">
        <f t="shared" si="19"/>
        <v>-</v>
      </c>
      <c r="L90" s="254" t="str">
        <f t="shared" si="19"/>
        <v>-</v>
      </c>
      <c r="M90" s="254" t="str">
        <f t="shared" si="19"/>
        <v>-</v>
      </c>
      <c r="N90" s="254" t="str">
        <f t="shared" si="19"/>
        <v>-</v>
      </c>
      <c r="O90" s="254" t="str">
        <f t="shared" si="19"/>
        <v>-</v>
      </c>
      <c r="P90" s="254" t="str">
        <f t="shared" si="19"/>
        <v>-</v>
      </c>
      <c r="Q90" s="238" t="str">
        <f t="shared" si="9"/>
        <v>-</v>
      </c>
      <c r="R90" s="238" t="str">
        <f t="shared" si="9"/>
        <v>-</v>
      </c>
    </row>
    <row r="91" spans="1:18" ht="12.75" customHeight="1">
      <c r="A91" s="268" t="s">
        <v>268</v>
      </c>
      <c r="B91" s="152">
        <v>4210</v>
      </c>
      <c r="C91" s="261">
        <v>610</v>
      </c>
      <c r="D91" s="188" t="s">
        <v>219</v>
      </c>
      <c r="E91" s="116" t="s">
        <v>219</v>
      </c>
      <c r="F91" s="116" t="s">
        <v>219</v>
      </c>
      <c r="G91" s="116" t="s">
        <v>219</v>
      </c>
      <c r="H91" s="116" t="s">
        <v>219</v>
      </c>
      <c r="I91" s="116" t="s">
        <v>219</v>
      </c>
      <c r="J91" s="116" t="s">
        <v>219</v>
      </c>
      <c r="K91" s="116" t="s">
        <v>219</v>
      </c>
      <c r="L91" s="116" t="s">
        <v>219</v>
      </c>
      <c r="M91" s="116" t="s">
        <v>219</v>
      </c>
      <c r="N91" s="116" t="s">
        <v>219</v>
      </c>
      <c r="O91" s="116" t="s">
        <v>219</v>
      </c>
      <c r="P91" s="116" t="s">
        <v>219</v>
      </c>
      <c r="Q91" s="238" t="str">
        <f t="shared" si="9"/>
        <v>-</v>
      </c>
      <c r="R91" s="238" t="str">
        <f t="shared" si="9"/>
        <v>-</v>
      </c>
    </row>
    <row r="92" spans="1:18" ht="12.75" hidden="1" customHeight="1">
      <c r="A92" s="268"/>
      <c r="B92" s="152"/>
      <c r="C92" s="261"/>
      <c r="D92" s="188"/>
      <c r="E92" s="116"/>
      <c r="F92" s="116"/>
      <c r="G92" s="116"/>
      <c r="H92" s="116"/>
      <c r="I92" s="116"/>
      <c r="J92" s="116"/>
      <c r="K92" s="116"/>
      <c r="L92" s="116"/>
      <c r="M92" s="116"/>
      <c r="N92" s="116"/>
      <c r="O92" s="116"/>
      <c r="P92" s="116"/>
      <c r="Q92" s="238"/>
      <c r="R92" s="238"/>
    </row>
    <row r="94" spans="1:18">
      <c r="A94" s="26" t="e">
        <f>#REF!</f>
        <v>#REF!</v>
      </c>
      <c r="C94" s="466"/>
      <c r="D94" s="466"/>
      <c r="E94" s="466"/>
      <c r="F94" s="466"/>
      <c r="I94" s="467" t="e">
        <f>#REF!</f>
        <v>#REF!</v>
      </c>
      <c r="J94" s="467"/>
      <c r="K94" s="467"/>
    </row>
    <row r="95" spans="1:18">
      <c r="C95" s="430" t="s">
        <v>263</v>
      </c>
      <c r="D95" s="430"/>
      <c r="E95" s="430"/>
      <c r="F95" s="430"/>
      <c r="I95" s="294" t="s">
        <v>4036</v>
      </c>
      <c r="J95" s="294"/>
      <c r="K95" s="93"/>
    </row>
    <row r="96" spans="1:18">
      <c r="A96" s="26" t="e">
        <f>#REF!</f>
        <v>#REF!</v>
      </c>
      <c r="C96" s="466"/>
      <c r="D96" s="466"/>
      <c r="E96" s="466"/>
      <c r="F96" s="466"/>
      <c r="I96" s="467" t="e">
        <f>#REF!</f>
        <v>#REF!</v>
      </c>
      <c r="J96" s="467"/>
      <c r="K96" s="467"/>
    </row>
    <row r="97" spans="1:11">
      <c r="C97" s="430" t="s">
        <v>263</v>
      </c>
      <c r="D97" s="430"/>
      <c r="E97" s="430"/>
      <c r="F97" s="430"/>
      <c r="I97" s="294" t="s">
        <v>4036</v>
      </c>
      <c r="J97" s="294"/>
      <c r="K97" s="93"/>
    </row>
    <row r="98" spans="1:11">
      <c r="A98" s="93" t="e">
        <f>#REF!</f>
        <v>#REF!</v>
      </c>
    </row>
  </sheetData>
  <sheetProtection sheet="1" formatColumns="0" formatRows="0"/>
  <mergeCells count="40">
    <mergeCell ref="O18:P19"/>
    <mergeCell ref="Q18:R19"/>
    <mergeCell ref="B10:O10"/>
    <mergeCell ref="Q9:R9"/>
    <mergeCell ref="Q10:R10"/>
    <mergeCell ref="E18:E20"/>
    <mergeCell ref="F18:G19"/>
    <mergeCell ref="H18:I19"/>
    <mergeCell ref="J18:K19"/>
    <mergeCell ref="L18:L19"/>
    <mergeCell ref="M18:N19"/>
    <mergeCell ref="B18:B20"/>
    <mergeCell ref="C18:C20"/>
    <mergeCell ref="D18:D20"/>
    <mergeCell ref="B11:O11"/>
    <mergeCell ref="A13:D13"/>
    <mergeCell ref="A14:D14"/>
    <mergeCell ref="A15:D15"/>
    <mergeCell ref="M1:Q3"/>
    <mergeCell ref="A4:Q4"/>
    <mergeCell ref="A5:Q5"/>
    <mergeCell ref="F6:H6"/>
    <mergeCell ref="B9:O9"/>
    <mergeCell ref="G13:Q13"/>
    <mergeCell ref="C97:F97"/>
    <mergeCell ref="Q11:R11"/>
    <mergeCell ref="E12:F12"/>
    <mergeCell ref="E13:F13"/>
    <mergeCell ref="E14:F14"/>
    <mergeCell ref="E15:F15"/>
    <mergeCell ref="A12:D12"/>
    <mergeCell ref="G14:Q14"/>
    <mergeCell ref="G15:Q15"/>
    <mergeCell ref="C94:F94"/>
    <mergeCell ref="I94:K94"/>
    <mergeCell ref="C95:F95"/>
    <mergeCell ref="C96:F96"/>
    <mergeCell ref="I96:K96"/>
    <mergeCell ref="A18:A20"/>
    <mergeCell ref="G12:O12"/>
  </mergeCells>
  <phoneticPr fontId="0" type="noConversion"/>
  <pageMargins left="0.19685039370078741" right="0.23622047244094491" top="0.59055118110236227" bottom="0.15748031496062992" header="0.51181102362204722" footer="0.23622047244094491"/>
  <pageSetup paperSize="9" scale="90" fitToHeight="2" orientation="landscape" r:id="rId1"/>
  <headerFooter differentOddEven="1">
    <evenHeader>&amp;C2 Продовження додатка 9</evenHeader>
  </headerFooter>
</worksheet>
</file>

<file path=xl/worksheets/sheet11.xml><?xml version="1.0" encoding="utf-8"?>
<worksheet xmlns="http://schemas.openxmlformats.org/spreadsheetml/2006/main" xmlns:r="http://schemas.openxmlformats.org/officeDocument/2006/relationships">
  <sheetPr codeName="Аркуш33">
    <pageSetUpPr fitToPage="1"/>
  </sheetPr>
  <dimension ref="A1:N103"/>
  <sheetViews>
    <sheetView topLeftCell="A2"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1.5703125" customWidth="1"/>
    <col min="6" max="6" width="9.85546875" customWidth="1"/>
    <col min="7" max="7" width="13.42578125"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10.xml><?xml version="1.0" encoding="utf-8"?>
<worksheet xmlns="http://schemas.openxmlformats.org/spreadsheetml/2006/main" xmlns:r="http://schemas.openxmlformats.org/officeDocument/2006/relationships">
  <sheetPr codeName="Аркуш106">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A19:A24"/>
    <mergeCell ref="D19:G19"/>
    <mergeCell ref="G85:H85"/>
    <mergeCell ref="G87:H87"/>
    <mergeCell ref="G86:H86"/>
    <mergeCell ref="H19:L19"/>
    <mergeCell ref="J21:K21"/>
    <mergeCell ref="D20:D24"/>
    <mergeCell ref="C19:C24"/>
    <mergeCell ref="J86:L86"/>
    <mergeCell ref="G84:H84"/>
    <mergeCell ref="J84:L84"/>
    <mergeCell ref="A83:D83"/>
    <mergeCell ref="M19:N21"/>
    <mergeCell ref="J22:J24"/>
    <mergeCell ref="K22:K24"/>
    <mergeCell ref="F21:F24"/>
    <mergeCell ref="M22:M24"/>
    <mergeCell ref="L20:L24"/>
    <mergeCell ref="H20:H24"/>
    <mergeCell ref="K1:N3"/>
    <mergeCell ref="A4:N4"/>
    <mergeCell ref="E20:F20"/>
    <mergeCell ref="G20:G24"/>
    <mergeCell ref="I20:K20"/>
    <mergeCell ref="B19:B24"/>
    <mergeCell ref="A5:I5"/>
    <mergeCell ref="N22:N24"/>
    <mergeCell ref="E21:E24"/>
    <mergeCell ref="I21:I24"/>
    <mergeCell ref="M9:N9"/>
    <mergeCell ref="F12:L12"/>
    <mergeCell ref="F13:L13"/>
    <mergeCell ref="A18:L18"/>
    <mergeCell ref="M10:N10"/>
    <mergeCell ref="B10:J10"/>
    <mergeCell ref="F15:L15"/>
    <mergeCell ref="A6:N6"/>
    <mergeCell ref="F14:L14"/>
    <mergeCell ref="A12:D12"/>
    <mergeCell ref="A15:D15"/>
    <mergeCell ref="M11:N11"/>
    <mergeCell ref="B11:J11"/>
    <mergeCell ref="M8:N8"/>
    <mergeCell ref="B9:J9"/>
    <mergeCell ref="A13:D13"/>
    <mergeCell ref="A14:D1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1.xml><?xml version="1.0" encoding="utf-8"?>
<worksheet xmlns="http://schemas.openxmlformats.org/spreadsheetml/2006/main" xmlns:r="http://schemas.openxmlformats.org/officeDocument/2006/relationships">
  <sheetPr codeName="Аркуш107">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A19:A24"/>
    <mergeCell ref="D19:G19"/>
    <mergeCell ref="G85:H85"/>
    <mergeCell ref="G87:H87"/>
    <mergeCell ref="G86:H86"/>
    <mergeCell ref="H19:L19"/>
    <mergeCell ref="J21:K21"/>
    <mergeCell ref="D20:D24"/>
    <mergeCell ref="C19:C24"/>
    <mergeCell ref="J86:L86"/>
    <mergeCell ref="G84:H84"/>
    <mergeCell ref="J84:L84"/>
    <mergeCell ref="A83:D83"/>
    <mergeCell ref="M19:N21"/>
    <mergeCell ref="J22:J24"/>
    <mergeCell ref="K22:K24"/>
    <mergeCell ref="F21:F24"/>
    <mergeCell ref="M22:M24"/>
    <mergeCell ref="L20:L24"/>
    <mergeCell ref="H20:H24"/>
    <mergeCell ref="K1:N3"/>
    <mergeCell ref="A4:N4"/>
    <mergeCell ref="E20:F20"/>
    <mergeCell ref="G20:G24"/>
    <mergeCell ref="I20:K20"/>
    <mergeCell ref="B19:B24"/>
    <mergeCell ref="A5:I5"/>
    <mergeCell ref="N22:N24"/>
    <mergeCell ref="E21:E24"/>
    <mergeCell ref="I21:I24"/>
    <mergeCell ref="M9:N9"/>
    <mergeCell ref="F12:L12"/>
    <mergeCell ref="F13:L13"/>
    <mergeCell ref="A18:L18"/>
    <mergeCell ref="M10:N10"/>
    <mergeCell ref="B10:J10"/>
    <mergeCell ref="F15:L15"/>
    <mergeCell ref="A6:N6"/>
    <mergeCell ref="F14:L14"/>
    <mergeCell ref="A12:D12"/>
    <mergeCell ref="A15:D15"/>
    <mergeCell ref="M11:N11"/>
    <mergeCell ref="B11:J11"/>
    <mergeCell ref="M8:N8"/>
    <mergeCell ref="B9:J9"/>
    <mergeCell ref="A13:D13"/>
    <mergeCell ref="A14:D1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2.xml><?xml version="1.0" encoding="utf-8"?>
<worksheet xmlns="http://schemas.openxmlformats.org/spreadsheetml/2006/main" xmlns:r="http://schemas.openxmlformats.org/officeDocument/2006/relationships">
  <sheetPr codeName="Аркуш108">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A19:A24"/>
    <mergeCell ref="D19:G19"/>
    <mergeCell ref="G85:H85"/>
    <mergeCell ref="G87:H87"/>
    <mergeCell ref="G86:H86"/>
    <mergeCell ref="H19:L19"/>
    <mergeCell ref="J21:K21"/>
    <mergeCell ref="D20:D24"/>
    <mergeCell ref="C19:C24"/>
    <mergeCell ref="J86:L86"/>
    <mergeCell ref="G84:H84"/>
    <mergeCell ref="J84:L84"/>
    <mergeCell ref="A83:D83"/>
    <mergeCell ref="M19:N21"/>
    <mergeCell ref="J22:J24"/>
    <mergeCell ref="K22:K24"/>
    <mergeCell ref="F21:F24"/>
    <mergeCell ref="M22:M24"/>
    <mergeCell ref="L20:L24"/>
    <mergeCell ref="H20:H24"/>
    <mergeCell ref="K1:N3"/>
    <mergeCell ref="A4:N4"/>
    <mergeCell ref="E20:F20"/>
    <mergeCell ref="G20:G24"/>
    <mergeCell ref="I20:K20"/>
    <mergeCell ref="B19:B24"/>
    <mergeCell ref="A5:I5"/>
    <mergeCell ref="N22:N24"/>
    <mergeCell ref="E21:E24"/>
    <mergeCell ref="I21:I24"/>
    <mergeCell ref="M9:N9"/>
    <mergeCell ref="F12:L12"/>
    <mergeCell ref="F13:L13"/>
    <mergeCell ref="A18:L18"/>
    <mergeCell ref="M10:N10"/>
    <mergeCell ref="B10:J10"/>
    <mergeCell ref="F15:L15"/>
    <mergeCell ref="A6:N6"/>
    <mergeCell ref="F14:L14"/>
    <mergeCell ref="A12:D12"/>
    <mergeCell ref="A15:D15"/>
    <mergeCell ref="M11:N11"/>
    <mergeCell ref="B11:J11"/>
    <mergeCell ref="M8:N8"/>
    <mergeCell ref="B9:J9"/>
    <mergeCell ref="A13:D13"/>
    <mergeCell ref="A14:D1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3.xml><?xml version="1.0" encoding="utf-8"?>
<worksheet xmlns="http://schemas.openxmlformats.org/spreadsheetml/2006/main" xmlns:r="http://schemas.openxmlformats.org/officeDocument/2006/relationships">
  <sheetPr codeName="Аркуш109">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A19:A24"/>
    <mergeCell ref="D19:G19"/>
    <mergeCell ref="G85:H85"/>
    <mergeCell ref="G87:H87"/>
    <mergeCell ref="G86:H86"/>
    <mergeCell ref="H19:L19"/>
    <mergeCell ref="J21:K21"/>
    <mergeCell ref="D20:D24"/>
    <mergeCell ref="C19:C24"/>
    <mergeCell ref="J86:L86"/>
    <mergeCell ref="G84:H84"/>
    <mergeCell ref="J84:L84"/>
    <mergeCell ref="A83:D83"/>
    <mergeCell ref="M19:N21"/>
    <mergeCell ref="J22:J24"/>
    <mergeCell ref="K22:K24"/>
    <mergeCell ref="F21:F24"/>
    <mergeCell ref="M22:M24"/>
    <mergeCell ref="L20:L24"/>
    <mergeCell ref="H20:H24"/>
    <mergeCell ref="K1:N3"/>
    <mergeCell ref="A4:N4"/>
    <mergeCell ref="E20:F20"/>
    <mergeCell ref="G20:G24"/>
    <mergeCell ref="I20:K20"/>
    <mergeCell ref="B19:B24"/>
    <mergeCell ref="A5:I5"/>
    <mergeCell ref="N22:N24"/>
    <mergeCell ref="E21:E24"/>
    <mergeCell ref="I21:I24"/>
    <mergeCell ref="M9:N9"/>
    <mergeCell ref="F12:L12"/>
    <mergeCell ref="F13:L13"/>
    <mergeCell ref="A18:L18"/>
    <mergeCell ref="M10:N10"/>
    <mergeCell ref="B10:J10"/>
    <mergeCell ref="F15:L15"/>
    <mergeCell ref="A6:N6"/>
    <mergeCell ref="F14:L14"/>
    <mergeCell ref="A12:D12"/>
    <mergeCell ref="A15:D15"/>
    <mergeCell ref="M11:N11"/>
    <mergeCell ref="B11:J11"/>
    <mergeCell ref="M8:N8"/>
    <mergeCell ref="B9:J9"/>
    <mergeCell ref="A13:D13"/>
    <mergeCell ref="A14:D1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4.xml><?xml version="1.0" encoding="utf-8"?>
<worksheet xmlns="http://schemas.openxmlformats.org/spreadsheetml/2006/main" xmlns:r="http://schemas.openxmlformats.org/officeDocument/2006/relationships">
  <sheetPr codeName="Аркуш110">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A19:A24"/>
    <mergeCell ref="D19:G19"/>
    <mergeCell ref="G85:H85"/>
    <mergeCell ref="G87:H87"/>
    <mergeCell ref="G86:H86"/>
    <mergeCell ref="H19:L19"/>
    <mergeCell ref="J21:K21"/>
    <mergeCell ref="D20:D24"/>
    <mergeCell ref="C19:C24"/>
    <mergeCell ref="J86:L86"/>
    <mergeCell ref="G84:H84"/>
    <mergeCell ref="J84:L84"/>
    <mergeCell ref="A83:D83"/>
    <mergeCell ref="M19:N21"/>
    <mergeCell ref="J22:J24"/>
    <mergeCell ref="K22:K24"/>
    <mergeCell ref="F21:F24"/>
    <mergeCell ref="M22:M24"/>
    <mergeCell ref="L20:L24"/>
    <mergeCell ref="H20:H24"/>
    <mergeCell ref="K1:N3"/>
    <mergeCell ref="A4:N4"/>
    <mergeCell ref="E20:F20"/>
    <mergeCell ref="G20:G24"/>
    <mergeCell ref="I20:K20"/>
    <mergeCell ref="B19:B24"/>
    <mergeCell ref="A5:I5"/>
    <mergeCell ref="N22:N24"/>
    <mergeCell ref="E21:E24"/>
    <mergeCell ref="I21:I24"/>
    <mergeCell ref="M9:N9"/>
    <mergeCell ref="F12:L12"/>
    <mergeCell ref="F13:L13"/>
    <mergeCell ref="A18:L18"/>
    <mergeCell ref="M10:N10"/>
    <mergeCell ref="B10:J10"/>
    <mergeCell ref="F15:L15"/>
    <mergeCell ref="A6:N6"/>
    <mergeCell ref="F14:L14"/>
    <mergeCell ref="A12:D12"/>
    <mergeCell ref="A15:D15"/>
    <mergeCell ref="M11:N11"/>
    <mergeCell ref="B11:J11"/>
    <mergeCell ref="M8:N8"/>
    <mergeCell ref="B9:J9"/>
    <mergeCell ref="A13:D13"/>
    <mergeCell ref="A14:D1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5.xml><?xml version="1.0" encoding="utf-8"?>
<worksheet xmlns="http://schemas.openxmlformats.org/spreadsheetml/2006/main" xmlns:r="http://schemas.openxmlformats.org/officeDocument/2006/relationships">
  <sheetPr codeName="Аркуш111">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A19:A24"/>
    <mergeCell ref="D19:G19"/>
    <mergeCell ref="G85:H85"/>
    <mergeCell ref="G87:H87"/>
    <mergeCell ref="G86:H86"/>
    <mergeCell ref="H19:L19"/>
    <mergeCell ref="J21:K21"/>
    <mergeCell ref="D20:D24"/>
    <mergeCell ref="C19:C24"/>
    <mergeCell ref="J86:L86"/>
    <mergeCell ref="G84:H84"/>
    <mergeCell ref="J84:L84"/>
    <mergeCell ref="A83:D83"/>
    <mergeCell ref="M19:N21"/>
    <mergeCell ref="J22:J24"/>
    <mergeCell ref="K22:K24"/>
    <mergeCell ref="F21:F24"/>
    <mergeCell ref="M22:M24"/>
    <mergeCell ref="L20:L24"/>
    <mergeCell ref="H20:H24"/>
    <mergeCell ref="K1:N3"/>
    <mergeCell ref="A4:N4"/>
    <mergeCell ref="E20:F20"/>
    <mergeCell ref="G20:G24"/>
    <mergeCell ref="I20:K20"/>
    <mergeCell ref="B19:B24"/>
    <mergeCell ref="A5:I5"/>
    <mergeCell ref="N22:N24"/>
    <mergeCell ref="E21:E24"/>
    <mergeCell ref="I21:I24"/>
    <mergeCell ref="M9:N9"/>
    <mergeCell ref="F12:L12"/>
    <mergeCell ref="F13:L13"/>
    <mergeCell ref="A18:L18"/>
    <mergeCell ref="M10:N10"/>
    <mergeCell ref="B10:J10"/>
    <mergeCell ref="F15:L15"/>
    <mergeCell ref="A6:N6"/>
    <mergeCell ref="F14:L14"/>
    <mergeCell ref="A12:D12"/>
    <mergeCell ref="A15:D15"/>
    <mergeCell ref="M11:N11"/>
    <mergeCell ref="B11:J11"/>
    <mergeCell ref="M8:N8"/>
    <mergeCell ref="B9:J9"/>
    <mergeCell ref="A13:D13"/>
    <mergeCell ref="A14:D1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6.xml><?xml version="1.0" encoding="utf-8"?>
<worksheet xmlns="http://schemas.openxmlformats.org/spreadsheetml/2006/main" xmlns:r="http://schemas.openxmlformats.org/officeDocument/2006/relationships">
  <sheetPr codeName="Аркуш112">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7.xml><?xml version="1.0" encoding="utf-8"?>
<worksheet xmlns="http://schemas.openxmlformats.org/spreadsheetml/2006/main" xmlns:r="http://schemas.openxmlformats.org/officeDocument/2006/relationships">
  <sheetPr codeName="Аркуш113">
    <pageSetUpPr fitToPage="1"/>
  </sheetPr>
  <dimension ref="A1:O87"/>
  <sheetViews>
    <sheetView topLeftCell="A6"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8.xml><?xml version="1.0" encoding="utf-8"?>
<worksheet xmlns="http://schemas.openxmlformats.org/spreadsheetml/2006/main" xmlns:r="http://schemas.openxmlformats.org/officeDocument/2006/relationships">
  <sheetPr codeName="Аркуш114">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19.xml><?xml version="1.0" encoding="utf-8"?>
<worksheet xmlns="http://schemas.openxmlformats.org/spreadsheetml/2006/main" xmlns:r="http://schemas.openxmlformats.org/officeDocument/2006/relationships">
  <sheetPr codeName="Аркуш115">
    <pageSetUpPr fitToPage="1"/>
  </sheetPr>
  <dimension ref="A1:O87"/>
  <sheetViews>
    <sheetView topLeftCell="A3"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xml><?xml version="1.0" encoding="utf-8"?>
<worksheet xmlns="http://schemas.openxmlformats.org/spreadsheetml/2006/main" xmlns:r="http://schemas.openxmlformats.org/officeDocument/2006/relationships">
  <sheetPr codeName="Аркуш34">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1.140625" customWidth="1"/>
    <col min="6" max="6" width="9.85546875" customWidth="1"/>
    <col min="7" max="7" width="12" customWidth="1"/>
    <col min="8" max="8" width="12.425781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20.xml><?xml version="1.0" encoding="utf-8"?>
<worksheet xmlns="http://schemas.openxmlformats.org/spreadsheetml/2006/main" xmlns:r="http://schemas.openxmlformats.org/officeDocument/2006/relationships">
  <sheetPr codeName="Аркуш116">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1.xml><?xml version="1.0" encoding="utf-8"?>
<worksheet xmlns="http://schemas.openxmlformats.org/spreadsheetml/2006/main" xmlns:r="http://schemas.openxmlformats.org/officeDocument/2006/relationships">
  <sheetPr codeName="Аркуш117">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2.xml><?xml version="1.0" encoding="utf-8"?>
<worksheet xmlns="http://schemas.openxmlformats.org/spreadsheetml/2006/main" xmlns:r="http://schemas.openxmlformats.org/officeDocument/2006/relationships">
  <sheetPr codeName="Аркуш118">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3.xml><?xml version="1.0" encoding="utf-8"?>
<worksheet xmlns="http://schemas.openxmlformats.org/spreadsheetml/2006/main" xmlns:r="http://schemas.openxmlformats.org/officeDocument/2006/relationships">
  <sheetPr codeName="Аркуш119">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4.xml><?xml version="1.0" encoding="utf-8"?>
<worksheet xmlns="http://schemas.openxmlformats.org/spreadsheetml/2006/main" xmlns:r="http://schemas.openxmlformats.org/officeDocument/2006/relationships">
  <sheetPr codeName="Аркуш120">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5.xml><?xml version="1.0" encoding="utf-8"?>
<worksheet xmlns="http://schemas.openxmlformats.org/spreadsheetml/2006/main" xmlns:r="http://schemas.openxmlformats.org/officeDocument/2006/relationships">
  <sheetPr codeName="Аркуш121">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6.xml><?xml version="1.0" encoding="utf-8"?>
<worksheet xmlns="http://schemas.openxmlformats.org/spreadsheetml/2006/main" xmlns:r="http://schemas.openxmlformats.org/officeDocument/2006/relationships">
  <sheetPr codeName="Аркуш122">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7.xml><?xml version="1.0" encoding="utf-8"?>
<worksheet xmlns="http://schemas.openxmlformats.org/spreadsheetml/2006/main" xmlns:r="http://schemas.openxmlformats.org/officeDocument/2006/relationships">
  <sheetPr codeName="Аркуш123">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8.xml><?xml version="1.0" encoding="utf-8"?>
<worksheet xmlns="http://schemas.openxmlformats.org/spreadsheetml/2006/main" xmlns:r="http://schemas.openxmlformats.org/officeDocument/2006/relationships">
  <sheetPr codeName="Аркуш124">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29.xml><?xml version="1.0" encoding="utf-8"?>
<worksheet xmlns="http://schemas.openxmlformats.org/spreadsheetml/2006/main" xmlns:r="http://schemas.openxmlformats.org/officeDocument/2006/relationships">
  <sheetPr codeName="Аркуш125">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xml><?xml version="1.0" encoding="utf-8"?>
<worksheet xmlns="http://schemas.openxmlformats.org/spreadsheetml/2006/main" xmlns:r="http://schemas.openxmlformats.org/officeDocument/2006/relationships">
  <sheetPr codeName="Аркуш35">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28515625" customWidth="1"/>
    <col min="6" max="6" width="9.85546875" customWidth="1"/>
    <col min="7" max="7" width="12" customWidth="1"/>
    <col min="8" max="8" width="12.1406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30.xml><?xml version="1.0" encoding="utf-8"?>
<worksheet xmlns="http://schemas.openxmlformats.org/spreadsheetml/2006/main" xmlns:r="http://schemas.openxmlformats.org/officeDocument/2006/relationships">
  <sheetPr codeName="Аркуш126">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1.xml><?xml version="1.0" encoding="utf-8"?>
<worksheet xmlns="http://schemas.openxmlformats.org/spreadsheetml/2006/main" xmlns:r="http://schemas.openxmlformats.org/officeDocument/2006/relationships">
  <sheetPr codeName="Аркуш127">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2.xml><?xml version="1.0" encoding="utf-8"?>
<worksheet xmlns="http://schemas.openxmlformats.org/spreadsheetml/2006/main" xmlns:r="http://schemas.openxmlformats.org/officeDocument/2006/relationships">
  <sheetPr codeName="Аркуш128">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3.xml><?xml version="1.0" encoding="utf-8"?>
<worksheet xmlns="http://schemas.openxmlformats.org/spreadsheetml/2006/main" xmlns:r="http://schemas.openxmlformats.org/officeDocument/2006/relationships">
  <sheetPr codeName="Аркуш129">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4.xml><?xml version="1.0" encoding="utf-8"?>
<worksheet xmlns="http://schemas.openxmlformats.org/spreadsheetml/2006/main" xmlns:r="http://schemas.openxmlformats.org/officeDocument/2006/relationships">
  <sheetPr codeName="Аркуш130">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5.xml><?xml version="1.0" encoding="utf-8"?>
<worksheet xmlns="http://schemas.openxmlformats.org/spreadsheetml/2006/main" xmlns:r="http://schemas.openxmlformats.org/officeDocument/2006/relationships">
  <sheetPr codeName="Аркуш131">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6.xml><?xml version="1.0" encoding="utf-8"?>
<worksheet xmlns="http://schemas.openxmlformats.org/spreadsheetml/2006/main" xmlns:r="http://schemas.openxmlformats.org/officeDocument/2006/relationships">
  <sheetPr codeName="Аркуш132">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7.xml><?xml version="1.0" encoding="utf-8"?>
<worksheet xmlns="http://schemas.openxmlformats.org/spreadsheetml/2006/main" xmlns:r="http://schemas.openxmlformats.org/officeDocument/2006/relationships">
  <sheetPr codeName="Аркуш133">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8.xml><?xml version="1.0" encoding="utf-8"?>
<worksheet xmlns="http://schemas.openxmlformats.org/spreadsheetml/2006/main" xmlns:r="http://schemas.openxmlformats.org/officeDocument/2006/relationships">
  <sheetPr codeName="Аркуш134">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39.xml><?xml version="1.0" encoding="utf-8"?>
<worksheet xmlns="http://schemas.openxmlformats.org/spreadsheetml/2006/main" xmlns:r="http://schemas.openxmlformats.org/officeDocument/2006/relationships">
  <sheetPr codeName="Аркуш135">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xml><?xml version="1.0" encoding="utf-8"?>
<worksheet xmlns="http://schemas.openxmlformats.org/spreadsheetml/2006/main" xmlns:r="http://schemas.openxmlformats.org/officeDocument/2006/relationships">
  <sheetPr codeName="Аркуш36">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42578125" customWidth="1"/>
    <col min="6" max="6" width="9.85546875" customWidth="1"/>
    <col min="7" max="7" width="12" customWidth="1"/>
    <col min="8" max="8" width="11.855468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40.xml><?xml version="1.0" encoding="utf-8"?>
<worksheet xmlns="http://schemas.openxmlformats.org/spreadsheetml/2006/main" xmlns:r="http://schemas.openxmlformats.org/officeDocument/2006/relationships">
  <sheetPr codeName="Аркуш136">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B9:J9"/>
    <mergeCell ref="M9:N9"/>
    <mergeCell ref="K1:N3"/>
    <mergeCell ref="A4:N4"/>
    <mergeCell ref="M8:N8"/>
    <mergeCell ref="A6:N6"/>
    <mergeCell ref="A5:I5"/>
    <mergeCell ref="B10:J10"/>
    <mergeCell ref="M10:N10"/>
    <mergeCell ref="B11:J11"/>
    <mergeCell ref="M11:N11"/>
    <mergeCell ref="A12:D12"/>
    <mergeCell ref="F12:L12"/>
    <mergeCell ref="A13:D13"/>
    <mergeCell ref="F13:L13"/>
    <mergeCell ref="A14:D14"/>
    <mergeCell ref="F14:L14"/>
    <mergeCell ref="E20:F20"/>
    <mergeCell ref="G20:G24"/>
    <mergeCell ref="H20:H24"/>
    <mergeCell ref="I20:K20"/>
    <mergeCell ref="A15:D15"/>
    <mergeCell ref="F15:L15"/>
    <mergeCell ref="A18:L18"/>
    <mergeCell ref="A19:A24"/>
    <mergeCell ref="J21:K21"/>
    <mergeCell ref="J22:J24"/>
    <mergeCell ref="D19:G19"/>
    <mergeCell ref="H19:L19"/>
    <mergeCell ref="M19:N21"/>
    <mergeCell ref="D20:D24"/>
    <mergeCell ref="L20:L24"/>
    <mergeCell ref="E21:E24"/>
    <mergeCell ref="F21:F24"/>
    <mergeCell ref="I21:I24"/>
    <mergeCell ref="M22:M24"/>
    <mergeCell ref="N22:N24"/>
    <mergeCell ref="G87:H87"/>
    <mergeCell ref="G84:H84"/>
    <mergeCell ref="J84:L84"/>
    <mergeCell ref="G85:H85"/>
    <mergeCell ref="B19:B24"/>
    <mergeCell ref="C19:C24"/>
    <mergeCell ref="A83:D83"/>
    <mergeCell ref="G86:H86"/>
    <mergeCell ref="J86:L86"/>
    <mergeCell ref="K22:K24"/>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1.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2.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3.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4.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5.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6.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7.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8.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49.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xml><?xml version="1.0" encoding="utf-8"?>
<worksheet xmlns="http://schemas.openxmlformats.org/spreadsheetml/2006/main" xmlns:r="http://schemas.openxmlformats.org/officeDocument/2006/relationships">
  <sheetPr codeName="Аркуш37">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1.7109375" customWidth="1"/>
    <col min="5" max="5" width="11" customWidth="1"/>
    <col min="6" max="6" width="9.85546875" customWidth="1"/>
    <col min="7" max="7" width="12" customWidth="1"/>
    <col min="8" max="8" width="12.57031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50.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1.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2.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3.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4.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5.xml><?xml version="1.0" encoding="utf-8"?>
<worksheet xmlns="http://schemas.openxmlformats.org/spreadsheetml/2006/main" xmlns:r="http://schemas.openxmlformats.org/officeDocument/2006/relationships">
  <sheetPr>
    <pageSetUpPr fitToPage="1"/>
  </sheetPr>
  <dimension ref="A1:O87"/>
  <sheetViews>
    <sheetView workbookViewId="0">
      <selection activeCell="D31" sqref="D31"/>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 r="A12" s="435" t="s">
        <v>203</v>
      </c>
      <c r="B12" s="435"/>
      <c r="C12" s="435"/>
      <c r="D12" s="435"/>
      <c r="E12" s="198" t="e">
        <f>#REF!</f>
        <v>#REF!</v>
      </c>
      <c r="F12" s="447" t="e">
        <f>IF(E12&gt;0,VLOOKUP(E12,'ДовидникКВК(ГОС)'!A:B,2,FALSE),"")</f>
        <v>#REF!</v>
      </c>
      <c r="G12" s="447"/>
      <c r="H12" s="447"/>
      <c r="I12" s="447"/>
      <c r="J12" s="447"/>
      <c r="K12" s="447"/>
      <c r="L12" s="447"/>
    </row>
    <row r="13" spans="1:14" s="2" customFormat="1" ht="23.25" customHeight="1">
      <c r="A13" s="435" t="s">
        <v>205</v>
      </c>
      <c r="B13" s="435"/>
      <c r="C13" s="435"/>
      <c r="D13" s="435"/>
      <c r="E13" s="278"/>
      <c r="F13" s="426" t="str">
        <f>IF(E13&gt;0,VLOOKUP(E13,ДовидникКПК!B:C,2,FALSE),"")</f>
        <v/>
      </c>
      <c r="G13" s="426"/>
      <c r="H13" s="426"/>
      <c r="I13" s="426"/>
      <c r="J13" s="426"/>
      <c r="K13" s="426"/>
      <c r="L13" s="426"/>
    </row>
    <row r="14" spans="1:14" s="2" customFormat="1" ht="21.75" customHeight="1">
      <c r="A14" s="440" t="s">
        <v>449</v>
      </c>
      <c r="B14" s="440"/>
      <c r="C14" s="440"/>
      <c r="D14" s="440"/>
      <c r="E14" s="183" t="e">
        <f>#REF!</f>
        <v>#REF!</v>
      </c>
      <c r="F14" s="426" t="e">
        <f>#REF!</f>
        <v>#REF!</v>
      </c>
      <c r="G14" s="426"/>
      <c r="H14" s="426"/>
      <c r="I14" s="426"/>
      <c r="J14" s="426"/>
      <c r="K14" s="426"/>
      <c r="L14" s="426"/>
    </row>
    <row r="15" spans="1:14" s="2" customFormat="1" ht="21.75" customHeight="1">
      <c r="A15" s="440" t="s">
        <v>206</v>
      </c>
      <c r="B15" s="440"/>
      <c r="C15" s="440"/>
      <c r="D15" s="440"/>
      <c r="E15" s="82"/>
      <c r="F15" s="426" t="str">
        <f>IF(E15&gt;0,VLOOKUP(E15,ДовидникКФК!A:B,2,FALSE),"")</f>
        <v/>
      </c>
      <c r="G15" s="426"/>
      <c r="H15" s="426"/>
      <c r="I15" s="426"/>
      <c r="J15" s="426"/>
      <c r="K15" s="426"/>
      <c r="L15" s="426"/>
    </row>
    <row r="16" spans="1:14" s="2" customFormat="1" ht="11.25">
      <c r="A16" s="199" t="s">
        <v>1616</v>
      </c>
    </row>
    <row r="17" spans="1:15" s="2" customFormat="1" ht="11.25">
      <c r="A17" s="7" t="s">
        <v>559</v>
      </c>
    </row>
    <row r="18" spans="1:15" s="2" customFormat="1" ht="12" thickBot="1">
      <c r="A18" s="432" t="s">
        <v>208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390">
        <v>0</v>
      </c>
      <c r="E26" s="390">
        <v>0</v>
      </c>
      <c r="F26" s="391">
        <v>0</v>
      </c>
      <c r="G26" s="391">
        <v>0</v>
      </c>
      <c r="H26" s="390">
        <v>0</v>
      </c>
      <c r="I26" s="390">
        <v>0</v>
      </c>
      <c r="J26" s="391">
        <v>0</v>
      </c>
      <c r="K26" s="392" t="s">
        <v>218</v>
      </c>
      <c r="L26" s="391" t="s">
        <v>219</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L13"/>
    <mergeCell ref="A14:D14"/>
    <mergeCell ref="F14:L14"/>
    <mergeCell ref="A15:D15"/>
    <mergeCell ref="F15:L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6.xml><?xml version="1.0" encoding="utf-8"?>
<worksheet xmlns="http://schemas.openxmlformats.org/spreadsheetml/2006/main" xmlns:r="http://schemas.openxmlformats.org/officeDocument/2006/relationships">
  <sheetPr codeName="Аркуш142">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F12:L12"/>
    <mergeCell ref="L20:L24"/>
    <mergeCell ref="D20:D24"/>
    <mergeCell ref="A12:D12"/>
    <mergeCell ref="C19:C24"/>
    <mergeCell ref="J22:J24"/>
    <mergeCell ref="E21:E24"/>
    <mergeCell ref="F14:N14"/>
    <mergeCell ref="D19:G19"/>
    <mergeCell ref="H19:L19"/>
    <mergeCell ref="F15:N15"/>
    <mergeCell ref="F21:F24"/>
    <mergeCell ref="M22:M24"/>
    <mergeCell ref="N22:N24"/>
    <mergeCell ref="I21:I24"/>
    <mergeCell ref="A15:D15"/>
    <mergeCell ref="G87:H87"/>
    <mergeCell ref="A18:L18"/>
    <mergeCell ref="J21:K21"/>
    <mergeCell ref="J84:L84"/>
    <mergeCell ref="A19:A24"/>
    <mergeCell ref="G86:H86"/>
    <mergeCell ref="E20:F20"/>
    <mergeCell ref="G20:G24"/>
    <mergeCell ref="J86:L86"/>
    <mergeCell ref="H20:H24"/>
    <mergeCell ref="G84:H84"/>
    <mergeCell ref="B19:B24"/>
    <mergeCell ref="I20:K20"/>
    <mergeCell ref="K22:K24"/>
    <mergeCell ref="A83:D83"/>
    <mergeCell ref="A5:I5"/>
    <mergeCell ref="M9:N9"/>
    <mergeCell ref="G85:H85"/>
    <mergeCell ref="K1:N3"/>
    <mergeCell ref="A4:N4"/>
    <mergeCell ref="M10:N10"/>
    <mergeCell ref="B10:J10"/>
    <mergeCell ref="M8:N8"/>
    <mergeCell ref="B9:J9"/>
    <mergeCell ref="A6:N6"/>
    <mergeCell ref="M11:N11"/>
    <mergeCell ref="M19:N21"/>
    <mergeCell ref="A14:D14"/>
    <mergeCell ref="B11:J11"/>
    <mergeCell ref="A13:D13"/>
    <mergeCell ref="F13:N13"/>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7.xml><?xml version="1.0" encoding="utf-8"?>
<worksheet xmlns="http://schemas.openxmlformats.org/spreadsheetml/2006/main" xmlns:r="http://schemas.openxmlformats.org/officeDocument/2006/relationships">
  <sheetPr codeName="Аркуш143">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F12:L12"/>
    <mergeCell ref="L20:L24"/>
    <mergeCell ref="D20:D24"/>
    <mergeCell ref="A12:D12"/>
    <mergeCell ref="C19:C24"/>
    <mergeCell ref="J22:J24"/>
    <mergeCell ref="E21:E24"/>
    <mergeCell ref="F14:N14"/>
    <mergeCell ref="D19:G19"/>
    <mergeCell ref="H19:L19"/>
    <mergeCell ref="F15:N15"/>
    <mergeCell ref="F21:F24"/>
    <mergeCell ref="M22:M24"/>
    <mergeCell ref="N22:N24"/>
    <mergeCell ref="I21:I24"/>
    <mergeCell ref="A15:D15"/>
    <mergeCell ref="G87:H87"/>
    <mergeCell ref="A18:L18"/>
    <mergeCell ref="J21:K21"/>
    <mergeCell ref="J84:L84"/>
    <mergeCell ref="A19:A24"/>
    <mergeCell ref="G86:H86"/>
    <mergeCell ref="E20:F20"/>
    <mergeCell ref="G20:G24"/>
    <mergeCell ref="J86:L86"/>
    <mergeCell ref="H20:H24"/>
    <mergeCell ref="G84:H84"/>
    <mergeCell ref="B19:B24"/>
    <mergeCell ref="I20:K20"/>
    <mergeCell ref="K22:K24"/>
    <mergeCell ref="A83:D83"/>
    <mergeCell ref="A5:I5"/>
    <mergeCell ref="M9:N9"/>
    <mergeCell ref="G85:H85"/>
    <mergeCell ref="K1:N3"/>
    <mergeCell ref="A4:N4"/>
    <mergeCell ref="M10:N10"/>
    <mergeCell ref="B10:J10"/>
    <mergeCell ref="M8:N8"/>
    <mergeCell ref="B9:J9"/>
    <mergeCell ref="A6:N6"/>
    <mergeCell ref="M11:N11"/>
    <mergeCell ref="M19:N21"/>
    <mergeCell ref="A14:D14"/>
    <mergeCell ref="B11:J11"/>
    <mergeCell ref="A13:D13"/>
    <mergeCell ref="F13:N13"/>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8.xml><?xml version="1.0" encoding="utf-8"?>
<worksheet xmlns="http://schemas.openxmlformats.org/spreadsheetml/2006/main" xmlns:r="http://schemas.openxmlformats.org/officeDocument/2006/relationships">
  <sheetPr codeName="Аркуш144">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F12:L12"/>
    <mergeCell ref="L20:L24"/>
    <mergeCell ref="D20:D24"/>
    <mergeCell ref="A12:D12"/>
    <mergeCell ref="C19:C24"/>
    <mergeCell ref="J22:J24"/>
    <mergeCell ref="E21:E24"/>
    <mergeCell ref="F14:N14"/>
    <mergeCell ref="D19:G19"/>
    <mergeCell ref="H19:L19"/>
    <mergeCell ref="F15:N15"/>
    <mergeCell ref="F21:F24"/>
    <mergeCell ref="M22:M24"/>
    <mergeCell ref="N22:N24"/>
    <mergeCell ref="I21:I24"/>
    <mergeCell ref="A15:D15"/>
    <mergeCell ref="G87:H87"/>
    <mergeCell ref="A18:L18"/>
    <mergeCell ref="J21:K21"/>
    <mergeCell ref="J84:L84"/>
    <mergeCell ref="A19:A24"/>
    <mergeCell ref="G86:H86"/>
    <mergeCell ref="E20:F20"/>
    <mergeCell ref="G20:G24"/>
    <mergeCell ref="J86:L86"/>
    <mergeCell ref="H20:H24"/>
    <mergeCell ref="G84:H84"/>
    <mergeCell ref="B19:B24"/>
    <mergeCell ref="I20:K20"/>
    <mergeCell ref="K22:K24"/>
    <mergeCell ref="A83:D83"/>
    <mergeCell ref="A5:I5"/>
    <mergeCell ref="M9:N9"/>
    <mergeCell ref="G85:H85"/>
    <mergeCell ref="K1:N3"/>
    <mergeCell ref="A4:N4"/>
    <mergeCell ref="M10:N10"/>
    <mergeCell ref="B10:J10"/>
    <mergeCell ref="M8:N8"/>
    <mergeCell ref="B9:J9"/>
    <mergeCell ref="A6:N6"/>
    <mergeCell ref="M11:N11"/>
    <mergeCell ref="M19:N21"/>
    <mergeCell ref="A14:D14"/>
    <mergeCell ref="B11:J11"/>
    <mergeCell ref="A13:D13"/>
    <mergeCell ref="F13:N13"/>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59.xml><?xml version="1.0" encoding="utf-8"?>
<worksheet xmlns="http://schemas.openxmlformats.org/spreadsheetml/2006/main" xmlns:r="http://schemas.openxmlformats.org/officeDocument/2006/relationships">
  <sheetPr codeName="Аркуш145">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F12:L12"/>
    <mergeCell ref="L20:L24"/>
    <mergeCell ref="D20:D24"/>
    <mergeCell ref="A12:D12"/>
    <mergeCell ref="C19:C24"/>
    <mergeCell ref="J22:J24"/>
    <mergeCell ref="E21:E24"/>
    <mergeCell ref="F14:N14"/>
    <mergeCell ref="D19:G19"/>
    <mergeCell ref="H19:L19"/>
    <mergeCell ref="F15:N15"/>
    <mergeCell ref="F21:F24"/>
    <mergeCell ref="M22:M24"/>
    <mergeCell ref="N22:N24"/>
    <mergeCell ref="I21:I24"/>
    <mergeCell ref="A15:D15"/>
    <mergeCell ref="G87:H87"/>
    <mergeCell ref="A18:L18"/>
    <mergeCell ref="J21:K21"/>
    <mergeCell ref="J84:L84"/>
    <mergeCell ref="A19:A24"/>
    <mergeCell ref="G86:H86"/>
    <mergeCell ref="E20:F20"/>
    <mergeCell ref="G20:G24"/>
    <mergeCell ref="J86:L86"/>
    <mergeCell ref="H20:H24"/>
    <mergeCell ref="G84:H84"/>
    <mergeCell ref="B19:B24"/>
    <mergeCell ref="I20:K20"/>
    <mergeCell ref="K22:K24"/>
    <mergeCell ref="A83:D83"/>
    <mergeCell ref="A5:I5"/>
    <mergeCell ref="M9:N9"/>
    <mergeCell ref="G85:H85"/>
    <mergeCell ref="K1:N3"/>
    <mergeCell ref="A4:N4"/>
    <mergeCell ref="M10:N10"/>
    <mergeCell ref="B10:J10"/>
    <mergeCell ref="M8:N8"/>
    <mergeCell ref="B9:J9"/>
    <mergeCell ref="A6:N6"/>
    <mergeCell ref="M11:N11"/>
    <mergeCell ref="M19:N21"/>
    <mergeCell ref="A14:D14"/>
    <mergeCell ref="B11:J11"/>
    <mergeCell ref="A13:D13"/>
    <mergeCell ref="F13:N13"/>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6.xml><?xml version="1.0" encoding="utf-8"?>
<worksheet xmlns="http://schemas.openxmlformats.org/spreadsheetml/2006/main" xmlns:r="http://schemas.openxmlformats.org/officeDocument/2006/relationships">
  <sheetPr codeName="Аркуш38">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140625" customWidth="1"/>
    <col min="6" max="6" width="9.85546875" customWidth="1"/>
    <col min="7" max="7" width="12" customWidth="1"/>
    <col min="8" max="8" width="10.7109375" customWidth="1"/>
    <col min="9"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60.xml><?xml version="1.0" encoding="utf-8"?>
<worksheet xmlns="http://schemas.openxmlformats.org/spreadsheetml/2006/main" xmlns:r="http://schemas.openxmlformats.org/officeDocument/2006/relationships">
  <sheetPr codeName="Аркуш146">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F12:L12"/>
    <mergeCell ref="L20:L24"/>
    <mergeCell ref="D20:D24"/>
    <mergeCell ref="A12:D12"/>
    <mergeCell ref="C19:C24"/>
    <mergeCell ref="J22:J24"/>
    <mergeCell ref="E21:E24"/>
    <mergeCell ref="F14:N14"/>
    <mergeCell ref="D19:G19"/>
    <mergeCell ref="H19:L19"/>
    <mergeCell ref="F15:N15"/>
    <mergeCell ref="F21:F24"/>
    <mergeCell ref="M22:M24"/>
    <mergeCell ref="N22:N24"/>
    <mergeCell ref="I21:I24"/>
    <mergeCell ref="A15:D15"/>
    <mergeCell ref="G87:H87"/>
    <mergeCell ref="A18:L18"/>
    <mergeCell ref="J21:K21"/>
    <mergeCell ref="J84:L84"/>
    <mergeCell ref="A19:A24"/>
    <mergeCell ref="G86:H86"/>
    <mergeCell ref="E20:F20"/>
    <mergeCell ref="G20:G24"/>
    <mergeCell ref="J86:L86"/>
    <mergeCell ref="H20:H24"/>
    <mergeCell ref="G84:H84"/>
    <mergeCell ref="B19:B24"/>
    <mergeCell ref="I20:K20"/>
    <mergeCell ref="K22:K24"/>
    <mergeCell ref="A83:D83"/>
    <mergeCell ref="A5:I5"/>
    <mergeCell ref="M9:N9"/>
    <mergeCell ref="G85:H85"/>
    <mergeCell ref="K1:N3"/>
    <mergeCell ref="A4:N4"/>
    <mergeCell ref="M10:N10"/>
    <mergeCell ref="B10:J10"/>
    <mergeCell ref="M8:N8"/>
    <mergeCell ref="B9:J9"/>
    <mergeCell ref="A6:N6"/>
    <mergeCell ref="M11:N11"/>
    <mergeCell ref="M19:N21"/>
    <mergeCell ref="A14:D14"/>
    <mergeCell ref="B11:J11"/>
    <mergeCell ref="A13:D13"/>
    <mergeCell ref="F13:N13"/>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61.xml><?xml version="1.0" encoding="utf-8"?>
<worksheet xmlns="http://schemas.openxmlformats.org/spreadsheetml/2006/main" xmlns:r="http://schemas.openxmlformats.org/officeDocument/2006/relationships">
  <sheetPr codeName="Аркуш147">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8"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F12:L12"/>
    <mergeCell ref="L20:L24"/>
    <mergeCell ref="D20:D24"/>
    <mergeCell ref="A12:D12"/>
    <mergeCell ref="C19:C24"/>
    <mergeCell ref="J22:J24"/>
    <mergeCell ref="E21:E24"/>
    <mergeCell ref="F14:N14"/>
    <mergeCell ref="D19:G19"/>
    <mergeCell ref="H19:L19"/>
    <mergeCell ref="F15:N15"/>
    <mergeCell ref="F21:F24"/>
    <mergeCell ref="M22:M24"/>
    <mergeCell ref="N22:N24"/>
    <mergeCell ref="I21:I24"/>
    <mergeCell ref="A15:D15"/>
    <mergeCell ref="G87:H87"/>
    <mergeCell ref="A18:L18"/>
    <mergeCell ref="J21:K21"/>
    <mergeCell ref="J84:L84"/>
    <mergeCell ref="A19:A24"/>
    <mergeCell ref="G86:H86"/>
    <mergeCell ref="E20:F20"/>
    <mergeCell ref="G20:G24"/>
    <mergeCell ref="J86:L86"/>
    <mergeCell ref="H20:H24"/>
    <mergeCell ref="G84:H84"/>
    <mergeCell ref="B19:B24"/>
    <mergeCell ref="I20:K20"/>
    <mergeCell ref="K22:K24"/>
    <mergeCell ref="A83:D83"/>
    <mergeCell ref="A5:I5"/>
    <mergeCell ref="M9:N9"/>
    <mergeCell ref="G85:H85"/>
    <mergeCell ref="K1:N3"/>
    <mergeCell ref="A4:N4"/>
    <mergeCell ref="M10:N10"/>
    <mergeCell ref="B10:J10"/>
    <mergeCell ref="M8:N8"/>
    <mergeCell ref="B9:J9"/>
    <mergeCell ref="A6:N6"/>
    <mergeCell ref="M11:N11"/>
    <mergeCell ref="M19:N21"/>
    <mergeCell ref="A14:D14"/>
    <mergeCell ref="B11:J11"/>
    <mergeCell ref="A13:D13"/>
    <mergeCell ref="F13:N13"/>
  </mergeCells>
  <phoneticPr fontId="0" type="noConversion"/>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62.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63.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64.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65.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66.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67.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68.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69.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7.xml><?xml version="1.0" encoding="utf-8"?>
<worksheet xmlns="http://schemas.openxmlformats.org/spreadsheetml/2006/main" xmlns:r="http://schemas.openxmlformats.org/officeDocument/2006/relationships">
  <sheetPr codeName="Аркуш39">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5" width="10.5703125" customWidth="1"/>
    <col min="6" max="6" width="9.85546875" customWidth="1"/>
    <col min="7" max="7" width="12" customWidth="1"/>
    <col min="8" max="8" width="11.42578125" customWidth="1"/>
    <col min="9" max="9" width="11.855468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70.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71.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72.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73.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74.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75.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76.xml><?xml version="1.0" encoding="utf-8"?>
<worksheet xmlns="http://schemas.openxmlformats.org/spreadsheetml/2006/main" xmlns:r="http://schemas.openxmlformats.org/officeDocument/2006/relationships">
  <sheetPr>
    <pageSetUpPr fitToPage="1"/>
  </sheetPr>
  <dimension ref="A1:O87"/>
  <sheetViews>
    <sheetView topLeftCell="A62"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77.xml><?xml version="1.0" encoding="utf-8"?>
<worksheet xmlns="http://schemas.openxmlformats.org/spreadsheetml/2006/main" xmlns:r="http://schemas.openxmlformats.org/officeDocument/2006/relationships">
  <sheetPr>
    <pageSetUpPr fitToPage="1"/>
  </sheetPr>
  <dimension ref="A1:O87"/>
  <sheetViews>
    <sheetView topLeftCell="A21"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8"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7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78.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79.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xml><?xml version="1.0" encoding="utf-8"?>
<worksheet xmlns="http://schemas.openxmlformats.org/spreadsheetml/2006/main" xmlns:r="http://schemas.openxmlformats.org/officeDocument/2006/relationships">
  <sheetPr codeName="Аркуш40">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80.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1.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82.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3.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4.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5.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86.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7.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8.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89.xml><?xml version="1.0" encoding="utf-8"?>
<worksheet xmlns="http://schemas.openxmlformats.org/spreadsheetml/2006/main" xmlns:r="http://schemas.openxmlformats.org/officeDocument/2006/relationships">
  <sheetPr>
    <pageSetUpPr fitToPage="1"/>
  </sheetPr>
  <dimension ref="A1:O87"/>
  <sheetViews>
    <sheetView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3.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1" fitToHeight="2" orientation="landscape" r:id="rId1"/>
  <headerFooter differentOddEven="1">
    <oddHeader>&amp;C2&amp;R&amp;"Times New Roman,обычный"&amp;10Продовження додатка 10</oddHeader>
  </headerFooter>
</worksheet>
</file>

<file path=xl/worksheets/sheet19.xml><?xml version="1.0" encoding="utf-8"?>
<worksheet xmlns="http://schemas.openxmlformats.org/spreadsheetml/2006/main" xmlns:r="http://schemas.openxmlformats.org/officeDocument/2006/relationships">
  <sheetPr codeName="Аркуш41">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0.42578125" customWidth="1"/>
    <col min="6"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5"/>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7"/>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190.xml><?xml version="1.0" encoding="utf-8"?>
<worksheet xmlns="http://schemas.openxmlformats.org/spreadsheetml/2006/main" xmlns:r="http://schemas.openxmlformats.org/officeDocument/2006/relationships">
  <sheetPr>
    <pageSetUpPr fitToPage="1"/>
  </sheetPr>
  <dimension ref="A1:O87"/>
  <sheetViews>
    <sheetView topLeftCell="A60"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7"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1.25"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91.xml><?xml version="1.0" encoding="utf-8"?>
<worksheet xmlns="http://schemas.openxmlformats.org/spreadsheetml/2006/main" xmlns:r="http://schemas.openxmlformats.org/officeDocument/2006/relationships">
  <sheetPr>
    <pageSetUpPr fitToPage="1"/>
  </sheetPr>
  <dimension ref="A1:O87"/>
  <sheetViews>
    <sheetView topLeftCell="A8" workbookViewId="0">
      <selection activeCell="F13" sqref="F13:L13"/>
    </sheetView>
  </sheetViews>
  <sheetFormatPr defaultRowHeight="15"/>
  <cols>
    <col min="1" max="1" width="42.85546875" style="1" customWidth="1"/>
    <col min="2" max="2" width="4.7109375" style="1" customWidth="1"/>
    <col min="3" max="3" width="3.85546875" style="1" customWidth="1"/>
    <col min="4" max="4" width="7.5703125" style="1" customWidth="1"/>
    <col min="5" max="5" width="9.140625" style="1" customWidth="1"/>
    <col min="6" max="6" width="8.140625" style="1" customWidth="1"/>
    <col min="7" max="7" width="7.42578125" style="1" customWidth="1"/>
    <col min="8" max="8" width="9.140625" style="1" customWidth="1"/>
    <col min="9" max="9" width="8.5703125" style="1" customWidth="1"/>
    <col min="10" max="10" width="8.140625" style="1" customWidth="1"/>
    <col min="11" max="11" width="8.7109375" style="1" customWidth="1"/>
    <col min="12" max="12" width="6.7109375" style="1" customWidth="1"/>
    <col min="13" max="13" width="9.140625" style="1" customWidth="1"/>
    <col min="14" max="14" width="9.85546875" style="1" customWidth="1"/>
    <col min="15" max="16384" width="9.140625" style="1"/>
  </cols>
  <sheetData>
    <row r="1" spans="1:14">
      <c r="K1" s="418" t="s">
        <v>577</v>
      </c>
      <c r="L1" s="439"/>
      <c r="M1" s="439"/>
      <c r="N1" s="439"/>
    </row>
    <row r="2" spans="1:14">
      <c r="K2" s="439"/>
      <c r="L2" s="439"/>
      <c r="M2" s="439"/>
      <c r="N2" s="439"/>
    </row>
    <row r="3" spans="1:14" ht="0.75" customHeight="1">
      <c r="K3" s="439"/>
      <c r="L3" s="439"/>
      <c r="M3" s="439"/>
      <c r="N3" s="439"/>
    </row>
    <row r="4" spans="1:14">
      <c r="A4" s="424" t="s">
        <v>436</v>
      </c>
      <c r="B4" s="424"/>
      <c r="C4" s="424"/>
      <c r="D4" s="424"/>
      <c r="E4" s="424"/>
      <c r="F4" s="424"/>
      <c r="G4" s="424"/>
      <c r="H4" s="424"/>
      <c r="I4" s="424"/>
      <c r="J4" s="424"/>
      <c r="K4" s="424"/>
      <c r="L4" s="424"/>
      <c r="M4" s="424"/>
      <c r="N4" s="424"/>
    </row>
    <row r="5" spans="1:14">
      <c r="A5" s="422" t="e">
        <f>IF(#REF!=1,CONCATENATE(шапки!A6),CONCATENATE(шапки!A6,шапки!C6))</f>
        <v>#REF!</v>
      </c>
      <c r="B5" s="422"/>
      <c r="C5" s="422"/>
      <c r="D5" s="422"/>
      <c r="E5" s="422"/>
      <c r="F5" s="422"/>
      <c r="G5" s="422"/>
      <c r="H5" s="422"/>
      <c r="I5" s="422"/>
      <c r="J5" s="89" t="e">
        <f>IF(#REF!=1,шапки!C6,шапки!D6)</f>
        <v>#REF!</v>
      </c>
      <c r="K5" s="32" t="e">
        <f>IF(#REF!=1,шапки!D6,"")</f>
        <v>#REF!</v>
      </c>
      <c r="L5" s="32"/>
      <c r="M5" s="32"/>
      <c r="N5" s="32"/>
    </row>
    <row r="6" spans="1:14">
      <c r="A6" s="423" t="e">
        <f>CONCATENATE("на ",#REF!," ",#REF!)</f>
        <v>#REF!</v>
      </c>
      <c r="B6" s="423"/>
      <c r="C6" s="423"/>
      <c r="D6" s="423"/>
      <c r="E6" s="423"/>
      <c r="F6" s="423"/>
      <c r="G6" s="423"/>
      <c r="H6" s="423"/>
      <c r="I6" s="423"/>
      <c r="J6" s="423"/>
      <c r="K6" s="423"/>
      <c r="L6" s="423"/>
      <c r="M6" s="423"/>
      <c r="N6" s="423"/>
    </row>
    <row r="7" spans="1:14" s="2" customFormat="1" ht="11.25" hidden="1"/>
    <row r="8" spans="1:14" s="2" customFormat="1" ht="7.5" customHeight="1">
      <c r="M8" s="481" t="s">
        <v>437</v>
      </c>
      <c r="N8" s="481"/>
    </row>
    <row r="9" spans="1:14" s="2" customFormat="1" ht="21.75" customHeight="1">
      <c r="A9" s="66" t="s">
        <v>438</v>
      </c>
      <c r="B9" s="455" t="e">
        <f>#REF!</f>
        <v>#REF!</v>
      </c>
      <c r="C9" s="455"/>
      <c r="D9" s="455"/>
      <c r="E9" s="455"/>
      <c r="F9" s="455"/>
      <c r="G9" s="455"/>
      <c r="H9" s="455"/>
      <c r="I9" s="455"/>
      <c r="J9" s="455"/>
      <c r="K9" s="69" t="e">
        <f>#REF!</f>
        <v>#REF!</v>
      </c>
      <c r="M9" s="480" t="e">
        <f>#REF!</f>
        <v>#REF!</v>
      </c>
      <c r="N9" s="480"/>
    </row>
    <row r="10" spans="1:14" s="2" customFormat="1" ht="11.25" customHeight="1">
      <c r="A10" s="5" t="s">
        <v>201</v>
      </c>
      <c r="B10" s="428" t="e">
        <f>#REF!</f>
        <v>#REF!</v>
      </c>
      <c r="C10" s="428"/>
      <c r="D10" s="428"/>
      <c r="E10" s="428"/>
      <c r="F10" s="428"/>
      <c r="G10" s="428"/>
      <c r="H10" s="428"/>
      <c r="I10" s="428"/>
      <c r="J10" s="428"/>
      <c r="K10" s="69" t="e">
        <f>#REF!</f>
        <v>#REF!</v>
      </c>
      <c r="M10" s="480" t="e">
        <f>#REF!</f>
        <v>#REF!</v>
      </c>
      <c r="N10" s="480"/>
    </row>
    <row r="11" spans="1:14" s="2" customFormat="1" ht="11.25" customHeight="1">
      <c r="A11" s="5" t="str">
        <f>Ф.4.3.1.КВК2!A11</f>
        <v>Організаційно-правова форма господарювання</v>
      </c>
      <c r="B11" s="478" t="e">
        <f>#REF!</f>
        <v>#REF!</v>
      </c>
      <c r="C11" s="478"/>
      <c r="D11" s="478"/>
      <c r="E11" s="478"/>
      <c r="F11" s="478"/>
      <c r="G11" s="478"/>
      <c r="H11" s="478"/>
      <c r="I11" s="478"/>
      <c r="J11" s="478"/>
      <c r="K11" s="69" t="e">
        <f>#REF!</f>
        <v>#REF!</v>
      </c>
      <c r="L11" s="225"/>
      <c r="M11" s="480" t="e">
        <f>#REF!</f>
        <v>#REF!</v>
      </c>
      <c r="N11" s="480"/>
    </row>
    <row r="12" spans="1:14" s="2" customFormat="1" ht="11.25" customHeight="1">
      <c r="A12" s="415" t="s">
        <v>203</v>
      </c>
      <c r="B12" s="415"/>
      <c r="C12" s="415"/>
      <c r="D12" s="415"/>
      <c r="E12" s="198" t="e">
        <f>#REF!</f>
        <v>#REF!</v>
      </c>
      <c r="F12" s="486" t="e">
        <f>IF(E12&gt;0,VLOOKUP(E12,'ДовидникКВК(ГОС)'!A:B,2,FALSE),"")</f>
        <v>#REF!</v>
      </c>
      <c r="G12" s="486"/>
      <c r="H12" s="486"/>
      <c r="I12" s="486"/>
      <c r="J12" s="486"/>
      <c r="K12" s="486"/>
      <c r="L12" s="486"/>
    </row>
    <row r="13" spans="1:14" s="2" customFormat="1" ht="21.75" customHeight="1">
      <c r="A13" s="435" t="s">
        <v>205</v>
      </c>
      <c r="B13" s="435"/>
      <c r="C13" s="435"/>
      <c r="D13" s="435"/>
      <c r="E13" s="284"/>
      <c r="F13" s="427" t="str">
        <f>IF(E13&gt;0,VLOOKUP(E13,ДовидникКПК!B:C,2,FALSE),"")</f>
        <v/>
      </c>
      <c r="G13" s="427"/>
      <c r="H13" s="427"/>
      <c r="I13" s="427"/>
      <c r="J13" s="427"/>
      <c r="K13" s="427"/>
      <c r="L13" s="427"/>
      <c r="M13" s="485"/>
      <c r="N13" s="485"/>
    </row>
    <row r="14" spans="1:14" s="2" customFormat="1" ht="21.75" customHeight="1">
      <c r="A14" s="440" t="s">
        <v>449</v>
      </c>
      <c r="B14" s="440"/>
      <c r="C14" s="440"/>
      <c r="D14" s="440"/>
      <c r="E14" s="183" t="e">
        <f>#REF!</f>
        <v>#REF!</v>
      </c>
      <c r="F14" s="425" t="e">
        <f>#REF!</f>
        <v>#REF!</v>
      </c>
      <c r="G14" s="425"/>
      <c r="H14" s="425"/>
      <c r="I14" s="425"/>
      <c r="J14" s="425"/>
      <c r="K14" s="425"/>
      <c r="L14" s="425"/>
      <c r="M14" s="487"/>
      <c r="N14" s="487"/>
    </row>
    <row r="15" spans="1:14" s="2" customFormat="1" ht="21.75" customHeight="1">
      <c r="A15" s="440" t="s">
        <v>206</v>
      </c>
      <c r="B15" s="440"/>
      <c r="C15" s="440"/>
      <c r="D15" s="440"/>
      <c r="E15" s="81"/>
      <c r="F15" s="425" t="str">
        <f>IF(E15&gt;0,VLOOKUP(E15,ДовидникКФК!A:B,2,FALSE),"")</f>
        <v/>
      </c>
      <c r="G15" s="425"/>
      <c r="H15" s="425"/>
      <c r="I15" s="425"/>
      <c r="J15" s="425"/>
      <c r="K15" s="425"/>
      <c r="L15" s="425"/>
      <c r="M15" s="487"/>
      <c r="N15" s="487"/>
    </row>
    <row r="16" spans="1:14" s="2" customFormat="1" ht="11.25">
      <c r="A16" s="199" t="s">
        <v>1616</v>
      </c>
    </row>
    <row r="17" spans="1:15" s="2" customFormat="1" ht="11.25">
      <c r="A17" s="149" t="s">
        <v>559</v>
      </c>
    </row>
    <row r="18" spans="1:15" s="2" customFormat="1" ht="12" thickBot="1">
      <c r="A18" s="432" t="s">
        <v>298</v>
      </c>
      <c r="B18" s="432"/>
      <c r="C18" s="432"/>
      <c r="D18" s="432"/>
      <c r="E18" s="432"/>
      <c r="F18" s="432"/>
      <c r="G18" s="432"/>
      <c r="H18" s="432"/>
      <c r="I18" s="432"/>
      <c r="J18" s="432"/>
      <c r="K18" s="432"/>
      <c r="L18" s="432"/>
    </row>
    <row r="19" spans="1:15" s="2" customFormat="1" ht="12.75" thickTop="1" thickBot="1">
      <c r="A19" s="433" t="s">
        <v>209</v>
      </c>
      <c r="B19" s="433" t="s">
        <v>210</v>
      </c>
      <c r="C19" s="433" t="s">
        <v>211</v>
      </c>
      <c r="D19" s="446" t="s">
        <v>212</v>
      </c>
      <c r="E19" s="446"/>
      <c r="F19" s="446"/>
      <c r="G19" s="446"/>
      <c r="H19" s="433" t="s">
        <v>213</v>
      </c>
      <c r="I19" s="433"/>
      <c r="J19" s="433"/>
      <c r="K19" s="433"/>
      <c r="L19" s="433"/>
      <c r="M19" s="443" t="s">
        <v>4030</v>
      </c>
      <c r="N19" s="433"/>
      <c r="O19" s="8"/>
    </row>
    <row r="20" spans="1:15" s="2" customFormat="1" ht="27.75" customHeight="1" thickTop="1" thickBot="1">
      <c r="A20" s="433"/>
      <c r="B20" s="433"/>
      <c r="C20" s="433"/>
      <c r="D20" s="443" t="s">
        <v>538</v>
      </c>
      <c r="E20" s="443" t="s">
        <v>539</v>
      </c>
      <c r="F20" s="443"/>
      <c r="G20" s="443" t="s">
        <v>541</v>
      </c>
      <c r="H20" s="443" t="s">
        <v>542</v>
      </c>
      <c r="I20" s="443" t="s">
        <v>539</v>
      </c>
      <c r="J20" s="443"/>
      <c r="K20" s="443"/>
      <c r="L20" s="443" t="s">
        <v>541</v>
      </c>
      <c r="M20" s="433"/>
      <c r="N20" s="433"/>
      <c r="O20" s="8"/>
    </row>
    <row r="21" spans="1:15" s="2" customFormat="1" ht="9" customHeight="1" thickTop="1" thickBot="1">
      <c r="A21" s="433"/>
      <c r="B21" s="433"/>
      <c r="C21" s="433"/>
      <c r="D21" s="433"/>
      <c r="E21" s="433" t="s">
        <v>214</v>
      </c>
      <c r="F21" s="443" t="s">
        <v>540</v>
      </c>
      <c r="G21" s="433"/>
      <c r="H21" s="433"/>
      <c r="I21" s="433" t="s">
        <v>214</v>
      </c>
      <c r="J21" s="482" t="s">
        <v>544</v>
      </c>
      <c r="K21" s="483"/>
      <c r="L21" s="443"/>
      <c r="M21" s="433"/>
      <c r="N21" s="433"/>
      <c r="O21" s="8"/>
    </row>
    <row r="22" spans="1:15" s="2" customFormat="1" ht="12" customHeight="1" thickTop="1" thickBot="1">
      <c r="A22" s="433"/>
      <c r="B22" s="433"/>
      <c r="C22" s="433"/>
      <c r="D22" s="433"/>
      <c r="E22" s="433"/>
      <c r="F22" s="433"/>
      <c r="G22" s="433"/>
      <c r="H22" s="433"/>
      <c r="I22" s="433"/>
      <c r="J22" s="433" t="s">
        <v>215</v>
      </c>
      <c r="K22" s="433" t="s">
        <v>216</v>
      </c>
      <c r="L22" s="443"/>
      <c r="M22" s="433" t="s">
        <v>214</v>
      </c>
      <c r="N22" s="443" t="s">
        <v>543</v>
      </c>
      <c r="O22" s="8"/>
    </row>
    <row r="23" spans="1:15" s="2" customFormat="1" ht="12" customHeight="1" thickTop="1" thickBot="1">
      <c r="A23" s="433"/>
      <c r="B23" s="433"/>
      <c r="C23" s="433"/>
      <c r="D23" s="433"/>
      <c r="E23" s="433"/>
      <c r="F23" s="433"/>
      <c r="G23" s="433"/>
      <c r="H23" s="433"/>
      <c r="I23" s="433"/>
      <c r="J23" s="433"/>
      <c r="K23" s="433"/>
      <c r="L23" s="443"/>
      <c r="M23" s="433"/>
      <c r="N23" s="433"/>
      <c r="O23" s="8"/>
    </row>
    <row r="24" spans="1:15" s="2" customFormat="1" ht="9.75" customHeight="1" thickTop="1" thickBot="1">
      <c r="A24" s="433"/>
      <c r="B24" s="433"/>
      <c r="C24" s="433"/>
      <c r="D24" s="433"/>
      <c r="E24" s="433"/>
      <c r="F24" s="433"/>
      <c r="G24" s="433"/>
      <c r="H24" s="433"/>
      <c r="I24" s="433"/>
      <c r="J24" s="433"/>
      <c r="K24" s="433"/>
      <c r="L24" s="443"/>
      <c r="M24" s="433"/>
      <c r="N24" s="433"/>
      <c r="O24" s="8"/>
    </row>
    <row r="25" spans="1:15" s="2" customFormat="1" ht="12.75" thickTop="1" thickBot="1">
      <c r="A25" s="361">
        <v>1</v>
      </c>
      <c r="B25" s="361">
        <v>2</v>
      </c>
      <c r="C25" s="361">
        <v>3</v>
      </c>
      <c r="D25" s="361">
        <v>4</v>
      </c>
      <c r="E25" s="361">
        <v>5</v>
      </c>
      <c r="F25" s="361">
        <v>6</v>
      </c>
      <c r="G25" s="361">
        <v>7</v>
      </c>
      <c r="H25" s="361">
        <v>8</v>
      </c>
      <c r="I25" s="361">
        <v>9</v>
      </c>
      <c r="J25" s="361">
        <v>10</v>
      </c>
      <c r="K25" s="361">
        <v>11</v>
      </c>
      <c r="L25" s="361">
        <v>12</v>
      </c>
      <c r="M25" s="361">
        <v>13</v>
      </c>
      <c r="N25" s="361">
        <v>14</v>
      </c>
      <c r="O25" s="8"/>
    </row>
    <row r="26" spans="1:15" s="2" customFormat="1" ht="13.5" thickTop="1" thickBot="1">
      <c r="A26" s="388" t="s">
        <v>217</v>
      </c>
      <c r="B26" s="389" t="s">
        <v>218</v>
      </c>
      <c r="C26" s="411" t="s">
        <v>276</v>
      </c>
      <c r="D26" s="401">
        <v>0</v>
      </c>
      <c r="E26" s="401">
        <v>0</v>
      </c>
      <c r="F26" s="397">
        <v>0</v>
      </c>
      <c r="G26" s="397">
        <v>0</v>
      </c>
      <c r="H26" s="401">
        <v>0</v>
      </c>
      <c r="I26" s="401">
        <v>0</v>
      </c>
      <c r="J26" s="397">
        <v>0</v>
      </c>
      <c r="K26" s="402" t="s">
        <v>218</v>
      </c>
      <c r="L26" s="397">
        <v>0</v>
      </c>
      <c r="M26" s="393" t="s">
        <v>218</v>
      </c>
      <c r="N26" s="393" t="s">
        <v>218</v>
      </c>
      <c r="O26" s="8"/>
    </row>
    <row r="27" spans="1:15" s="2" customFormat="1" ht="14.25" thickTop="1" thickBot="1">
      <c r="A27" s="394" t="s">
        <v>4556</v>
      </c>
      <c r="B27" s="395" t="s">
        <v>218</v>
      </c>
      <c r="C27" s="411" t="s">
        <v>277</v>
      </c>
      <c r="D27" s="390">
        <f>D28+D62</f>
        <v>0</v>
      </c>
      <c r="E27" s="390">
        <f t="shared" ref="E27:N27" si="0">E28+E62</f>
        <v>0</v>
      </c>
      <c r="F27" s="390">
        <f t="shared" si="0"/>
        <v>0</v>
      </c>
      <c r="G27" s="390">
        <f t="shared" si="0"/>
        <v>0</v>
      </c>
      <c r="H27" s="390">
        <f t="shared" si="0"/>
        <v>0</v>
      </c>
      <c r="I27" s="390">
        <f t="shared" si="0"/>
        <v>0</v>
      </c>
      <c r="J27" s="390">
        <f t="shared" si="0"/>
        <v>0</v>
      </c>
      <c r="K27" s="390">
        <f t="shared" si="0"/>
        <v>0</v>
      </c>
      <c r="L27" s="390">
        <f t="shared" si="0"/>
        <v>0</v>
      </c>
      <c r="M27" s="390">
        <f t="shared" si="0"/>
        <v>0</v>
      </c>
      <c r="N27" s="390">
        <f t="shared" si="0"/>
        <v>0</v>
      </c>
      <c r="O27" s="8"/>
    </row>
    <row r="28" spans="1:15" s="2" customFormat="1" ht="23.25" thickTop="1" thickBot="1">
      <c r="A28" s="297" t="s">
        <v>4557</v>
      </c>
      <c r="B28" s="389">
        <v>2000</v>
      </c>
      <c r="C28" s="353" t="s">
        <v>278</v>
      </c>
      <c r="D28" s="390">
        <f>D29+D34+D50+D53+D57+D61</f>
        <v>0</v>
      </c>
      <c r="E28" s="390">
        <f t="shared" ref="E28:M28" si="1">E29+E34+E50+E53+E57+E61</f>
        <v>0</v>
      </c>
      <c r="F28" s="390">
        <f t="shared" si="1"/>
        <v>0</v>
      </c>
      <c r="G28" s="390">
        <f t="shared" si="1"/>
        <v>0</v>
      </c>
      <c r="H28" s="390">
        <f t="shared" si="1"/>
        <v>0</v>
      </c>
      <c r="I28" s="390">
        <f t="shared" si="1"/>
        <v>0</v>
      </c>
      <c r="J28" s="390">
        <f t="shared" si="1"/>
        <v>0</v>
      </c>
      <c r="K28" s="390">
        <f t="shared" si="1"/>
        <v>0</v>
      </c>
      <c r="L28" s="390">
        <f t="shared" si="1"/>
        <v>0</v>
      </c>
      <c r="M28" s="390">
        <f t="shared" si="1"/>
        <v>0</v>
      </c>
      <c r="N28" s="390">
        <f t="shared" ref="N28:N61" si="2">I28</f>
        <v>0</v>
      </c>
      <c r="O28" s="12"/>
    </row>
    <row r="29" spans="1:15" s="2" customFormat="1" ht="12.75" thickTop="1" thickBot="1">
      <c r="A29" s="325" t="s">
        <v>4518</v>
      </c>
      <c r="B29" s="297">
        <v>2100</v>
      </c>
      <c r="C29" s="353" t="s">
        <v>279</v>
      </c>
      <c r="D29" s="390">
        <f>D30+D33</f>
        <v>0</v>
      </c>
      <c r="E29" s="390">
        <f t="shared" ref="E29:M29" si="3">E30+E33</f>
        <v>0</v>
      </c>
      <c r="F29" s="390">
        <f t="shared" si="3"/>
        <v>0</v>
      </c>
      <c r="G29" s="390">
        <f t="shared" si="3"/>
        <v>0</v>
      </c>
      <c r="H29" s="390">
        <f t="shared" si="3"/>
        <v>0</v>
      </c>
      <c r="I29" s="390">
        <f t="shared" si="3"/>
        <v>0</v>
      </c>
      <c r="J29" s="390">
        <f t="shared" si="3"/>
        <v>0</v>
      </c>
      <c r="K29" s="390">
        <f t="shared" si="3"/>
        <v>0</v>
      </c>
      <c r="L29" s="390">
        <f t="shared" si="3"/>
        <v>0</v>
      </c>
      <c r="M29" s="390">
        <f t="shared" si="3"/>
        <v>0</v>
      </c>
      <c r="N29" s="390">
        <f>N30+N33</f>
        <v>0</v>
      </c>
      <c r="O29" s="8"/>
    </row>
    <row r="30" spans="1:15" s="2" customFormat="1" ht="12.75" thickTop="1" thickBot="1">
      <c r="A30" s="311" t="s">
        <v>4519</v>
      </c>
      <c r="B30" s="312">
        <v>2110</v>
      </c>
      <c r="C30" s="354" t="s">
        <v>280</v>
      </c>
      <c r="D30" s="396">
        <f>SUM(D31:D32)</f>
        <v>0</v>
      </c>
      <c r="E30" s="396">
        <f t="shared" ref="E30:M30" si="4">SUM(E31:E32)</f>
        <v>0</v>
      </c>
      <c r="F30" s="396">
        <f t="shared" si="4"/>
        <v>0</v>
      </c>
      <c r="G30" s="396">
        <f t="shared" si="4"/>
        <v>0</v>
      </c>
      <c r="H30" s="396">
        <f t="shared" si="4"/>
        <v>0</v>
      </c>
      <c r="I30" s="396">
        <f t="shared" si="4"/>
        <v>0</v>
      </c>
      <c r="J30" s="396">
        <f t="shared" si="4"/>
        <v>0</v>
      </c>
      <c r="K30" s="396">
        <f t="shared" si="4"/>
        <v>0</v>
      </c>
      <c r="L30" s="396">
        <f t="shared" si="4"/>
        <v>0</v>
      </c>
      <c r="M30" s="396">
        <f t="shared" si="4"/>
        <v>0</v>
      </c>
      <c r="N30" s="396">
        <f t="shared" si="2"/>
        <v>0</v>
      </c>
      <c r="O30" s="8"/>
    </row>
    <row r="31" spans="1:15" s="2" customFormat="1" ht="12.75" thickTop="1" thickBot="1">
      <c r="A31" s="313" t="s">
        <v>223</v>
      </c>
      <c r="B31" s="314">
        <v>2111</v>
      </c>
      <c r="C31" s="355" t="s">
        <v>281</v>
      </c>
      <c r="D31" s="397">
        <v>0</v>
      </c>
      <c r="E31" s="397">
        <v>0</v>
      </c>
      <c r="F31" s="397">
        <v>0</v>
      </c>
      <c r="G31" s="397">
        <v>0</v>
      </c>
      <c r="H31" s="397">
        <v>0</v>
      </c>
      <c r="I31" s="390">
        <f>SUM(J31:K31)</f>
        <v>0</v>
      </c>
      <c r="J31" s="397">
        <v>0</v>
      </c>
      <c r="K31" s="397">
        <v>0</v>
      </c>
      <c r="L31" s="397">
        <v>0</v>
      </c>
      <c r="M31" s="391">
        <f>I31</f>
        <v>0</v>
      </c>
      <c r="N31" s="391">
        <f t="shared" si="2"/>
        <v>0</v>
      </c>
      <c r="O31" s="8"/>
    </row>
    <row r="32" spans="1:15" s="2" customFormat="1" ht="12.75" thickTop="1" thickBot="1">
      <c r="A32" s="313" t="s">
        <v>4520</v>
      </c>
      <c r="B32" s="314">
        <v>2112</v>
      </c>
      <c r="C32" s="355" t="s">
        <v>282</v>
      </c>
      <c r="D32" s="397">
        <v>0</v>
      </c>
      <c r="E32" s="397">
        <v>0</v>
      </c>
      <c r="F32" s="397">
        <v>0</v>
      </c>
      <c r="G32" s="397">
        <v>0</v>
      </c>
      <c r="H32" s="397">
        <v>0</v>
      </c>
      <c r="I32" s="390">
        <f>SUM(J32:K32)</f>
        <v>0</v>
      </c>
      <c r="J32" s="397">
        <v>0</v>
      </c>
      <c r="K32" s="397">
        <v>0</v>
      </c>
      <c r="L32" s="397">
        <v>0</v>
      </c>
      <c r="M32" s="391">
        <f>I32</f>
        <v>0</v>
      </c>
      <c r="N32" s="391">
        <f t="shared" si="2"/>
        <v>0</v>
      </c>
      <c r="O32" s="8"/>
    </row>
    <row r="33" spans="1:15" s="2" customFormat="1" ht="12.75" thickTop="1" thickBot="1">
      <c r="A33" s="315" t="s">
        <v>4558</v>
      </c>
      <c r="B33" s="312">
        <v>2120</v>
      </c>
      <c r="C33" s="354" t="s">
        <v>283</v>
      </c>
      <c r="D33" s="398">
        <v>0</v>
      </c>
      <c r="E33" s="398">
        <v>0</v>
      </c>
      <c r="F33" s="398">
        <v>0</v>
      </c>
      <c r="G33" s="398">
        <v>0</v>
      </c>
      <c r="H33" s="398">
        <v>0</v>
      </c>
      <c r="I33" s="399">
        <f>SUM(J33:K33)</f>
        <v>0</v>
      </c>
      <c r="J33" s="398">
        <v>0</v>
      </c>
      <c r="K33" s="398">
        <v>0</v>
      </c>
      <c r="L33" s="398">
        <v>0</v>
      </c>
      <c r="M33" s="396">
        <f>I33</f>
        <v>0</v>
      </c>
      <c r="N33" s="396">
        <f t="shared" si="2"/>
        <v>0</v>
      </c>
      <c r="O33" s="8"/>
    </row>
    <row r="34" spans="1:15" s="2" customFormat="1" ht="12.75" thickTop="1" thickBot="1">
      <c r="A34" s="316" t="s">
        <v>4522</v>
      </c>
      <c r="B34" s="297">
        <v>2200</v>
      </c>
      <c r="C34" s="353" t="s">
        <v>284</v>
      </c>
      <c r="D34" s="399">
        <f>SUM(D35:D41)+D47</f>
        <v>0</v>
      </c>
      <c r="E34" s="399">
        <f t="shared" ref="E34:N34" si="5">SUM(E35:E41)+E47</f>
        <v>0</v>
      </c>
      <c r="F34" s="399">
        <f t="shared" si="5"/>
        <v>0</v>
      </c>
      <c r="G34" s="399">
        <f t="shared" si="5"/>
        <v>0</v>
      </c>
      <c r="H34" s="399">
        <f t="shared" si="5"/>
        <v>0</v>
      </c>
      <c r="I34" s="399">
        <f t="shared" si="5"/>
        <v>0</v>
      </c>
      <c r="J34" s="399">
        <f t="shared" si="5"/>
        <v>0</v>
      </c>
      <c r="K34" s="399">
        <f t="shared" si="5"/>
        <v>0</v>
      </c>
      <c r="L34" s="399">
        <f t="shared" si="5"/>
        <v>0</v>
      </c>
      <c r="M34" s="399">
        <f t="shared" si="5"/>
        <v>0</v>
      </c>
      <c r="N34" s="399">
        <f t="shared" si="5"/>
        <v>0</v>
      </c>
      <c r="O34" s="12"/>
    </row>
    <row r="35" spans="1:15" s="2" customFormat="1" ht="12.75" thickTop="1" thickBot="1">
      <c r="A35" s="317" t="s">
        <v>4523</v>
      </c>
      <c r="B35" s="312">
        <v>2210</v>
      </c>
      <c r="C35" s="312">
        <v>100</v>
      </c>
      <c r="D35" s="398">
        <v>0</v>
      </c>
      <c r="E35" s="398">
        <v>0</v>
      </c>
      <c r="F35" s="398">
        <v>0</v>
      </c>
      <c r="G35" s="398">
        <v>0</v>
      </c>
      <c r="H35" s="398">
        <v>0</v>
      </c>
      <c r="I35" s="399">
        <f t="shared" ref="I35:I40" si="6">SUM(J35:K35)</f>
        <v>0</v>
      </c>
      <c r="J35" s="398">
        <v>0</v>
      </c>
      <c r="K35" s="398">
        <v>0</v>
      </c>
      <c r="L35" s="398">
        <v>0</v>
      </c>
      <c r="M35" s="396">
        <f t="shared" ref="M35:M40" si="7">I35</f>
        <v>0</v>
      </c>
      <c r="N35" s="396">
        <f t="shared" si="2"/>
        <v>0</v>
      </c>
      <c r="O35" s="8"/>
    </row>
    <row r="36" spans="1:15" s="2" customFormat="1" ht="12.75" thickTop="1" thickBot="1">
      <c r="A36" s="317" t="s">
        <v>4524</v>
      </c>
      <c r="B36" s="312">
        <v>2220</v>
      </c>
      <c r="C36" s="312">
        <v>110</v>
      </c>
      <c r="D36" s="398">
        <v>0</v>
      </c>
      <c r="E36" s="398">
        <v>0</v>
      </c>
      <c r="F36" s="398">
        <v>0</v>
      </c>
      <c r="G36" s="398">
        <v>0</v>
      </c>
      <c r="H36" s="398">
        <v>0</v>
      </c>
      <c r="I36" s="399">
        <f t="shared" si="6"/>
        <v>0</v>
      </c>
      <c r="J36" s="398">
        <v>0</v>
      </c>
      <c r="K36" s="398">
        <v>0</v>
      </c>
      <c r="L36" s="398">
        <v>0</v>
      </c>
      <c r="M36" s="396">
        <f t="shared" si="7"/>
        <v>0</v>
      </c>
      <c r="N36" s="396">
        <f t="shared" si="2"/>
        <v>0</v>
      </c>
      <c r="O36" s="8"/>
    </row>
    <row r="37" spans="1:15" s="2" customFormat="1" ht="12.75" thickTop="1" thickBot="1">
      <c r="A37" s="317" t="s">
        <v>4525</v>
      </c>
      <c r="B37" s="312">
        <v>2230</v>
      </c>
      <c r="C37" s="312">
        <v>120</v>
      </c>
      <c r="D37" s="398">
        <v>0</v>
      </c>
      <c r="E37" s="398">
        <v>0</v>
      </c>
      <c r="F37" s="398">
        <v>0</v>
      </c>
      <c r="G37" s="398">
        <v>0</v>
      </c>
      <c r="H37" s="398">
        <v>0</v>
      </c>
      <c r="I37" s="399">
        <f t="shared" si="6"/>
        <v>0</v>
      </c>
      <c r="J37" s="398">
        <v>0</v>
      </c>
      <c r="K37" s="398">
        <v>0</v>
      </c>
      <c r="L37" s="398">
        <v>0</v>
      </c>
      <c r="M37" s="396">
        <f t="shared" si="7"/>
        <v>0</v>
      </c>
      <c r="N37" s="396">
        <f t="shared" si="2"/>
        <v>0</v>
      </c>
      <c r="O37" s="8"/>
    </row>
    <row r="38" spans="1:15" s="2" customFormat="1" ht="12.75" thickTop="1" thickBot="1">
      <c r="A38" s="311" t="s">
        <v>4526</v>
      </c>
      <c r="B38" s="312">
        <v>2240</v>
      </c>
      <c r="C38" s="312">
        <v>130</v>
      </c>
      <c r="D38" s="398">
        <v>0</v>
      </c>
      <c r="E38" s="398">
        <v>0</v>
      </c>
      <c r="F38" s="398">
        <v>0</v>
      </c>
      <c r="G38" s="398">
        <v>0</v>
      </c>
      <c r="H38" s="398">
        <v>0</v>
      </c>
      <c r="I38" s="399">
        <f t="shared" si="6"/>
        <v>0</v>
      </c>
      <c r="J38" s="398">
        <v>0</v>
      </c>
      <c r="K38" s="398">
        <v>0</v>
      </c>
      <c r="L38" s="398">
        <v>0</v>
      </c>
      <c r="M38" s="396">
        <f t="shared" si="7"/>
        <v>0</v>
      </c>
      <c r="N38" s="396">
        <f t="shared" si="2"/>
        <v>0</v>
      </c>
      <c r="O38" s="8"/>
    </row>
    <row r="39" spans="1:15" s="2" customFormat="1" ht="12" customHeight="1" thickTop="1" thickBot="1">
      <c r="A39" s="311" t="s">
        <v>228</v>
      </c>
      <c r="B39" s="312">
        <v>2250</v>
      </c>
      <c r="C39" s="312">
        <v>140</v>
      </c>
      <c r="D39" s="398">
        <v>0</v>
      </c>
      <c r="E39" s="398">
        <v>0</v>
      </c>
      <c r="F39" s="398">
        <v>0</v>
      </c>
      <c r="G39" s="398">
        <v>0</v>
      </c>
      <c r="H39" s="398">
        <v>0</v>
      </c>
      <c r="I39" s="399">
        <f t="shared" si="6"/>
        <v>0</v>
      </c>
      <c r="J39" s="398">
        <v>0</v>
      </c>
      <c r="K39" s="398">
        <v>0</v>
      </c>
      <c r="L39" s="398">
        <v>0</v>
      </c>
      <c r="M39" s="396">
        <f t="shared" si="7"/>
        <v>0</v>
      </c>
      <c r="N39" s="396">
        <f t="shared" si="2"/>
        <v>0</v>
      </c>
      <c r="O39" s="12"/>
    </row>
    <row r="40" spans="1:15" s="2" customFormat="1" ht="12.75" thickTop="1" thickBot="1">
      <c r="A40" s="318" t="s">
        <v>4527</v>
      </c>
      <c r="B40" s="312">
        <v>2260</v>
      </c>
      <c r="C40" s="312">
        <v>150</v>
      </c>
      <c r="D40" s="398">
        <v>0</v>
      </c>
      <c r="E40" s="398">
        <v>0</v>
      </c>
      <c r="F40" s="398">
        <v>0</v>
      </c>
      <c r="G40" s="398">
        <v>0</v>
      </c>
      <c r="H40" s="398">
        <v>0</v>
      </c>
      <c r="I40" s="399">
        <f t="shared" si="6"/>
        <v>0</v>
      </c>
      <c r="J40" s="398">
        <v>0</v>
      </c>
      <c r="K40" s="398">
        <v>0</v>
      </c>
      <c r="L40" s="398">
        <v>0</v>
      </c>
      <c r="M40" s="396">
        <f t="shared" si="7"/>
        <v>0</v>
      </c>
      <c r="N40" s="396">
        <f t="shared" si="2"/>
        <v>0</v>
      </c>
    </row>
    <row r="41" spans="1:15" s="2" customFormat="1" ht="12.75" thickTop="1" thickBot="1">
      <c r="A41" s="315" t="s">
        <v>4559</v>
      </c>
      <c r="B41" s="312">
        <v>2270</v>
      </c>
      <c r="C41" s="312">
        <v>160</v>
      </c>
      <c r="D41" s="396">
        <f>SUM(D42:D46)</f>
        <v>0</v>
      </c>
      <c r="E41" s="396">
        <f t="shared" ref="E41:N41" si="8">SUM(E42:E46)</f>
        <v>0</v>
      </c>
      <c r="F41" s="396">
        <f t="shared" si="8"/>
        <v>0</v>
      </c>
      <c r="G41" s="396">
        <f t="shared" si="8"/>
        <v>0</v>
      </c>
      <c r="H41" s="396">
        <f t="shared" si="8"/>
        <v>0</v>
      </c>
      <c r="I41" s="396">
        <f t="shared" si="8"/>
        <v>0</v>
      </c>
      <c r="J41" s="396">
        <f t="shared" si="8"/>
        <v>0</v>
      </c>
      <c r="K41" s="396">
        <f t="shared" si="8"/>
        <v>0</v>
      </c>
      <c r="L41" s="396">
        <f t="shared" si="8"/>
        <v>0</v>
      </c>
      <c r="M41" s="396">
        <f t="shared" si="8"/>
        <v>0</v>
      </c>
      <c r="N41" s="396">
        <f t="shared" si="8"/>
        <v>0</v>
      </c>
    </row>
    <row r="42" spans="1:15" s="2" customFormat="1" ht="12.75" thickTop="1" thickBot="1">
      <c r="A42" s="313" t="s">
        <v>231</v>
      </c>
      <c r="B42" s="314">
        <v>2271</v>
      </c>
      <c r="C42" s="314">
        <v>170</v>
      </c>
      <c r="D42" s="397">
        <v>0</v>
      </c>
      <c r="E42" s="397">
        <v>0</v>
      </c>
      <c r="F42" s="397">
        <v>0</v>
      </c>
      <c r="G42" s="397">
        <v>0</v>
      </c>
      <c r="H42" s="397">
        <v>0</v>
      </c>
      <c r="I42" s="391">
        <f>SUM(J42:K42)</f>
        <v>0</v>
      </c>
      <c r="J42" s="397">
        <v>0</v>
      </c>
      <c r="K42" s="397">
        <v>0</v>
      </c>
      <c r="L42" s="397">
        <v>0</v>
      </c>
      <c r="M42" s="391">
        <f>I42</f>
        <v>0</v>
      </c>
      <c r="N42" s="391">
        <f t="shared" si="2"/>
        <v>0</v>
      </c>
    </row>
    <row r="43" spans="1:15" s="2" customFormat="1" ht="12.75" thickTop="1" thickBot="1">
      <c r="A43" s="313" t="s">
        <v>4528</v>
      </c>
      <c r="B43" s="314">
        <v>2272</v>
      </c>
      <c r="C43" s="314">
        <v>180</v>
      </c>
      <c r="D43" s="397">
        <v>0</v>
      </c>
      <c r="E43" s="397">
        <v>0</v>
      </c>
      <c r="F43" s="397">
        <v>0</v>
      </c>
      <c r="G43" s="397">
        <v>0</v>
      </c>
      <c r="H43" s="397">
        <v>0</v>
      </c>
      <c r="I43" s="391">
        <f>SUM(J43:K43)</f>
        <v>0</v>
      </c>
      <c r="J43" s="397">
        <v>0</v>
      </c>
      <c r="K43" s="397">
        <v>0</v>
      </c>
      <c r="L43" s="397">
        <v>0</v>
      </c>
      <c r="M43" s="391">
        <f>I43</f>
        <v>0</v>
      </c>
      <c r="N43" s="391">
        <f t="shared" si="2"/>
        <v>0</v>
      </c>
    </row>
    <row r="44" spans="1:15" s="2" customFormat="1" ht="12.75" thickTop="1" thickBot="1">
      <c r="A44" s="313" t="s">
        <v>233</v>
      </c>
      <c r="B44" s="314">
        <v>2273</v>
      </c>
      <c r="C44" s="314">
        <v>190</v>
      </c>
      <c r="D44" s="397">
        <v>0</v>
      </c>
      <c r="E44" s="397">
        <v>0</v>
      </c>
      <c r="F44" s="397">
        <v>0</v>
      </c>
      <c r="G44" s="397">
        <v>0</v>
      </c>
      <c r="H44" s="397">
        <v>0</v>
      </c>
      <c r="I44" s="391">
        <f>SUM(J44:K44)</f>
        <v>0</v>
      </c>
      <c r="J44" s="397">
        <v>0</v>
      </c>
      <c r="K44" s="397">
        <v>0</v>
      </c>
      <c r="L44" s="397">
        <v>0</v>
      </c>
      <c r="M44" s="391">
        <f>I44</f>
        <v>0</v>
      </c>
      <c r="N44" s="391">
        <f t="shared" si="2"/>
        <v>0</v>
      </c>
    </row>
    <row r="45" spans="1:15" s="2" customFormat="1" ht="12.75" thickTop="1" thickBot="1">
      <c r="A45" s="313" t="s">
        <v>234</v>
      </c>
      <c r="B45" s="314">
        <v>2274</v>
      </c>
      <c r="C45" s="314">
        <v>200</v>
      </c>
      <c r="D45" s="397">
        <v>0</v>
      </c>
      <c r="E45" s="397">
        <v>0</v>
      </c>
      <c r="F45" s="397">
        <v>0</v>
      </c>
      <c r="G45" s="397">
        <v>0</v>
      </c>
      <c r="H45" s="397">
        <v>0</v>
      </c>
      <c r="I45" s="391">
        <f>SUM(J45:K45)</f>
        <v>0</v>
      </c>
      <c r="J45" s="397">
        <v>0</v>
      </c>
      <c r="K45" s="397">
        <v>0</v>
      </c>
      <c r="L45" s="397">
        <v>0</v>
      </c>
      <c r="M45" s="391">
        <f>I45</f>
        <v>0</v>
      </c>
      <c r="N45" s="391">
        <f t="shared" si="2"/>
        <v>0</v>
      </c>
    </row>
    <row r="46" spans="1:15" s="2" customFormat="1" ht="12.75" thickTop="1" thickBot="1">
      <c r="A46" s="313" t="s">
        <v>236</v>
      </c>
      <c r="B46" s="314">
        <v>2275</v>
      </c>
      <c r="C46" s="314">
        <v>210</v>
      </c>
      <c r="D46" s="397">
        <v>0</v>
      </c>
      <c r="E46" s="397">
        <v>0</v>
      </c>
      <c r="F46" s="397">
        <v>0</v>
      </c>
      <c r="G46" s="397">
        <v>0</v>
      </c>
      <c r="H46" s="397">
        <v>0</v>
      </c>
      <c r="I46" s="391">
        <f>SUM(J46:K46)</f>
        <v>0</v>
      </c>
      <c r="J46" s="397">
        <v>0</v>
      </c>
      <c r="K46" s="397">
        <v>0</v>
      </c>
      <c r="L46" s="397">
        <v>0</v>
      </c>
      <c r="M46" s="391">
        <f>I46</f>
        <v>0</v>
      </c>
      <c r="N46" s="391">
        <f t="shared" si="2"/>
        <v>0</v>
      </c>
    </row>
    <row r="47" spans="1:15" s="2" customFormat="1" ht="24" thickTop="1" thickBot="1">
      <c r="A47" s="318" t="s">
        <v>4529</v>
      </c>
      <c r="B47" s="312">
        <v>2280</v>
      </c>
      <c r="C47" s="312">
        <v>220</v>
      </c>
      <c r="D47" s="396">
        <f>SUM(D48:D49)</f>
        <v>0</v>
      </c>
      <c r="E47" s="396">
        <f t="shared" ref="E47:N47" si="9">SUM(E48:E49)</f>
        <v>0</v>
      </c>
      <c r="F47" s="396">
        <f t="shared" si="9"/>
        <v>0</v>
      </c>
      <c r="G47" s="396">
        <f t="shared" si="9"/>
        <v>0</v>
      </c>
      <c r="H47" s="396">
        <f t="shared" si="9"/>
        <v>0</v>
      </c>
      <c r="I47" s="396">
        <f t="shared" si="9"/>
        <v>0</v>
      </c>
      <c r="J47" s="396">
        <f t="shared" si="9"/>
        <v>0</v>
      </c>
      <c r="K47" s="396">
        <f t="shared" si="9"/>
        <v>0</v>
      </c>
      <c r="L47" s="396">
        <f t="shared" si="9"/>
        <v>0</v>
      </c>
      <c r="M47" s="396">
        <f t="shared" si="9"/>
        <v>0</v>
      </c>
      <c r="N47" s="396">
        <f t="shared" si="9"/>
        <v>0</v>
      </c>
    </row>
    <row r="48" spans="1:15" s="2" customFormat="1" ht="24" thickTop="1" thickBot="1">
      <c r="A48" s="319" t="s">
        <v>4530</v>
      </c>
      <c r="B48" s="314">
        <v>2281</v>
      </c>
      <c r="C48" s="314">
        <v>230</v>
      </c>
      <c r="D48" s="397">
        <v>0</v>
      </c>
      <c r="E48" s="397">
        <v>0</v>
      </c>
      <c r="F48" s="397">
        <v>0</v>
      </c>
      <c r="G48" s="397">
        <v>0</v>
      </c>
      <c r="H48" s="397">
        <v>0</v>
      </c>
      <c r="I48" s="391">
        <f>SUM(J48:K48)</f>
        <v>0</v>
      </c>
      <c r="J48" s="397">
        <v>0</v>
      </c>
      <c r="K48" s="397">
        <v>0</v>
      </c>
      <c r="L48" s="397">
        <v>0</v>
      </c>
      <c r="M48" s="397">
        <f>I48</f>
        <v>0</v>
      </c>
      <c r="N48" s="397">
        <f t="shared" si="2"/>
        <v>0</v>
      </c>
    </row>
    <row r="49" spans="1:15" s="2" customFormat="1" ht="21.75" customHeight="1" thickTop="1" thickBot="1">
      <c r="A49" s="319" t="s">
        <v>4531</v>
      </c>
      <c r="B49" s="314">
        <v>2282</v>
      </c>
      <c r="C49" s="314">
        <v>240</v>
      </c>
      <c r="D49" s="397">
        <v>0</v>
      </c>
      <c r="E49" s="397">
        <v>0</v>
      </c>
      <c r="F49" s="397">
        <v>0</v>
      </c>
      <c r="G49" s="397">
        <v>0</v>
      </c>
      <c r="H49" s="397">
        <v>0</v>
      </c>
      <c r="I49" s="391">
        <f>SUM(J49:K49)</f>
        <v>0</v>
      </c>
      <c r="J49" s="397">
        <v>0</v>
      </c>
      <c r="K49" s="397">
        <v>0</v>
      </c>
      <c r="L49" s="397">
        <v>0</v>
      </c>
      <c r="M49" s="397">
        <f>I49</f>
        <v>0</v>
      </c>
      <c r="N49" s="397">
        <f t="shared" si="2"/>
        <v>0</v>
      </c>
    </row>
    <row r="50" spans="1:15" s="2" customFormat="1" ht="23.25" customHeight="1" thickTop="1" thickBot="1">
      <c r="A50" s="310" t="s">
        <v>4560</v>
      </c>
      <c r="B50" s="297">
        <v>2400</v>
      </c>
      <c r="C50" s="297">
        <v>250</v>
      </c>
      <c r="D50" s="390">
        <f>SUM(D51:D52)</f>
        <v>0</v>
      </c>
      <c r="E50" s="390">
        <f t="shared" ref="E50:N50" si="10">SUM(E51:E52)</f>
        <v>0</v>
      </c>
      <c r="F50" s="390">
        <f t="shared" si="10"/>
        <v>0</v>
      </c>
      <c r="G50" s="390">
        <f t="shared" si="10"/>
        <v>0</v>
      </c>
      <c r="H50" s="390">
        <f t="shared" si="10"/>
        <v>0</v>
      </c>
      <c r="I50" s="390">
        <f t="shared" si="10"/>
        <v>0</v>
      </c>
      <c r="J50" s="390">
        <f t="shared" si="10"/>
        <v>0</v>
      </c>
      <c r="K50" s="390">
        <f t="shared" si="10"/>
        <v>0</v>
      </c>
      <c r="L50" s="390">
        <f t="shared" si="10"/>
        <v>0</v>
      </c>
      <c r="M50" s="390">
        <f t="shared" si="10"/>
        <v>0</v>
      </c>
      <c r="N50" s="390">
        <f t="shared" si="10"/>
        <v>0</v>
      </c>
    </row>
    <row r="51" spans="1:15" s="2" customFormat="1" ht="23.25" customHeight="1" thickTop="1" thickBot="1">
      <c r="A51" s="311" t="s">
        <v>4533</v>
      </c>
      <c r="B51" s="312">
        <v>2410</v>
      </c>
      <c r="C51" s="312">
        <v>260</v>
      </c>
      <c r="D51" s="398">
        <v>0</v>
      </c>
      <c r="E51" s="398">
        <v>0</v>
      </c>
      <c r="F51" s="398">
        <v>0</v>
      </c>
      <c r="G51" s="398">
        <v>0</v>
      </c>
      <c r="H51" s="398">
        <v>0</v>
      </c>
      <c r="I51" s="399">
        <f>SUM(J51:K51)</f>
        <v>0</v>
      </c>
      <c r="J51" s="398">
        <v>0</v>
      </c>
      <c r="K51" s="398">
        <v>0</v>
      </c>
      <c r="L51" s="398">
        <v>0</v>
      </c>
      <c r="M51" s="396">
        <f>I51</f>
        <v>0</v>
      </c>
      <c r="N51" s="396">
        <f t="shared" si="2"/>
        <v>0</v>
      </c>
    </row>
    <row r="52" spans="1:15" s="2" customFormat="1" ht="12.75" thickTop="1" thickBot="1">
      <c r="A52" s="311" t="s">
        <v>4534</v>
      </c>
      <c r="B52" s="312">
        <v>2420</v>
      </c>
      <c r="C52" s="312">
        <v>270</v>
      </c>
      <c r="D52" s="400">
        <v>0</v>
      </c>
      <c r="E52" s="400">
        <v>0</v>
      </c>
      <c r="F52" s="400">
        <v>0</v>
      </c>
      <c r="G52" s="400">
        <v>0</v>
      </c>
      <c r="H52" s="400">
        <v>0</v>
      </c>
      <c r="I52" s="399">
        <f>SUM(J52:K52)</f>
        <v>0</v>
      </c>
      <c r="J52" s="400">
        <v>0</v>
      </c>
      <c r="K52" s="400">
        <v>0</v>
      </c>
      <c r="L52" s="400">
        <v>0</v>
      </c>
      <c r="M52" s="396">
        <f>I52</f>
        <v>0</v>
      </c>
      <c r="N52" s="396">
        <f t="shared" si="2"/>
        <v>0</v>
      </c>
    </row>
    <row r="53" spans="1:15" s="2" customFormat="1" ht="12.75" thickTop="1" thickBot="1">
      <c r="A53" s="310" t="s">
        <v>4535</v>
      </c>
      <c r="B53" s="297">
        <v>2600</v>
      </c>
      <c r="C53" s="297">
        <v>280</v>
      </c>
      <c r="D53" s="390">
        <f>SUM(D54:D56)</f>
        <v>0</v>
      </c>
      <c r="E53" s="390">
        <f t="shared" ref="E53:N53" si="11">SUM(E54:E56)</f>
        <v>0</v>
      </c>
      <c r="F53" s="390">
        <f t="shared" si="11"/>
        <v>0</v>
      </c>
      <c r="G53" s="390">
        <f t="shared" si="11"/>
        <v>0</v>
      </c>
      <c r="H53" s="390">
        <f t="shared" si="11"/>
        <v>0</v>
      </c>
      <c r="I53" s="390">
        <f t="shared" si="11"/>
        <v>0</v>
      </c>
      <c r="J53" s="390">
        <f t="shared" si="11"/>
        <v>0</v>
      </c>
      <c r="K53" s="390">
        <f t="shared" si="11"/>
        <v>0</v>
      </c>
      <c r="L53" s="390">
        <f t="shared" si="11"/>
        <v>0</v>
      </c>
      <c r="M53" s="390">
        <f t="shared" si="11"/>
        <v>0</v>
      </c>
      <c r="N53" s="390">
        <f t="shared" si="11"/>
        <v>0</v>
      </c>
    </row>
    <row r="54" spans="1:15" s="2" customFormat="1" ht="20.25" customHeight="1" thickTop="1" thickBot="1">
      <c r="A54" s="315" t="s">
        <v>242</v>
      </c>
      <c r="B54" s="312">
        <v>2610</v>
      </c>
      <c r="C54" s="312">
        <v>290</v>
      </c>
      <c r="D54" s="398">
        <v>0</v>
      </c>
      <c r="E54" s="398">
        <v>0</v>
      </c>
      <c r="F54" s="398">
        <v>0</v>
      </c>
      <c r="G54" s="398">
        <v>0</v>
      </c>
      <c r="H54" s="398">
        <v>0</v>
      </c>
      <c r="I54" s="399">
        <f>SUM(J54:K54)</f>
        <v>0</v>
      </c>
      <c r="J54" s="398">
        <v>0</v>
      </c>
      <c r="K54" s="398">
        <v>0</v>
      </c>
      <c r="L54" s="398">
        <v>0</v>
      </c>
      <c r="M54" s="396">
        <f>I54</f>
        <v>0</v>
      </c>
      <c r="N54" s="396">
        <f t="shared" si="2"/>
        <v>0</v>
      </c>
    </row>
    <row r="55" spans="1:15" s="2" customFormat="1" ht="12" customHeight="1" thickTop="1" thickBot="1">
      <c r="A55" s="315" t="s">
        <v>243</v>
      </c>
      <c r="B55" s="312">
        <v>2620</v>
      </c>
      <c r="C55" s="312">
        <v>300</v>
      </c>
      <c r="D55" s="398">
        <v>0</v>
      </c>
      <c r="E55" s="398">
        <v>0</v>
      </c>
      <c r="F55" s="398">
        <v>0</v>
      </c>
      <c r="G55" s="398">
        <v>0</v>
      </c>
      <c r="H55" s="398">
        <v>0</v>
      </c>
      <c r="I55" s="399">
        <f>SUM(J55:K55)</f>
        <v>0</v>
      </c>
      <c r="J55" s="398">
        <v>0</v>
      </c>
      <c r="K55" s="398">
        <v>0</v>
      </c>
      <c r="L55" s="398">
        <v>0</v>
      </c>
      <c r="M55" s="396">
        <f>I55</f>
        <v>0</v>
      </c>
      <c r="N55" s="396">
        <f t="shared" si="2"/>
        <v>0</v>
      </c>
    </row>
    <row r="56" spans="1:15" s="2" customFormat="1" ht="13.5" customHeight="1" thickTop="1" thickBot="1">
      <c r="A56" s="317" t="s">
        <v>4536</v>
      </c>
      <c r="B56" s="312">
        <v>2630</v>
      </c>
      <c r="C56" s="312">
        <v>310</v>
      </c>
      <c r="D56" s="398">
        <v>0</v>
      </c>
      <c r="E56" s="398">
        <v>0</v>
      </c>
      <c r="F56" s="398">
        <v>0</v>
      </c>
      <c r="G56" s="398">
        <v>0</v>
      </c>
      <c r="H56" s="398">
        <v>0</v>
      </c>
      <c r="I56" s="399">
        <f>SUM(J56:K56)</f>
        <v>0</v>
      </c>
      <c r="J56" s="398">
        <v>0</v>
      </c>
      <c r="K56" s="398">
        <v>0</v>
      </c>
      <c r="L56" s="398">
        <v>0</v>
      </c>
      <c r="M56" s="396">
        <f>I56</f>
        <v>0</v>
      </c>
      <c r="N56" s="396">
        <f t="shared" si="2"/>
        <v>0</v>
      </c>
    </row>
    <row r="57" spans="1:15" s="2" customFormat="1" ht="12.75" thickTop="1" thickBot="1">
      <c r="A57" s="325" t="s">
        <v>4537</v>
      </c>
      <c r="B57" s="297">
        <v>2700</v>
      </c>
      <c r="C57" s="297">
        <v>320</v>
      </c>
      <c r="D57" s="390">
        <f>SUM(D58:D60)</f>
        <v>0</v>
      </c>
      <c r="E57" s="390">
        <f t="shared" ref="E57:N57" si="12">SUM(E58:E60)</f>
        <v>0</v>
      </c>
      <c r="F57" s="390">
        <f t="shared" si="12"/>
        <v>0</v>
      </c>
      <c r="G57" s="390">
        <f t="shared" si="12"/>
        <v>0</v>
      </c>
      <c r="H57" s="390">
        <f t="shared" si="12"/>
        <v>0</v>
      </c>
      <c r="I57" s="390">
        <f t="shared" si="12"/>
        <v>0</v>
      </c>
      <c r="J57" s="390">
        <f t="shared" si="12"/>
        <v>0</v>
      </c>
      <c r="K57" s="390">
        <f t="shared" si="12"/>
        <v>0</v>
      </c>
      <c r="L57" s="390">
        <f t="shared" si="12"/>
        <v>0</v>
      </c>
      <c r="M57" s="390">
        <f t="shared" si="12"/>
        <v>0</v>
      </c>
      <c r="N57" s="390">
        <f t="shared" si="12"/>
        <v>0</v>
      </c>
    </row>
    <row r="58" spans="1:15" s="2" customFormat="1" ht="12.75" thickTop="1" thickBot="1">
      <c r="A58" s="315" t="s">
        <v>4538</v>
      </c>
      <c r="B58" s="312">
        <v>2710</v>
      </c>
      <c r="C58" s="312">
        <v>330</v>
      </c>
      <c r="D58" s="398">
        <v>0</v>
      </c>
      <c r="E58" s="398">
        <v>0</v>
      </c>
      <c r="F58" s="398">
        <v>0</v>
      </c>
      <c r="G58" s="398">
        <v>0</v>
      </c>
      <c r="H58" s="398">
        <v>0</v>
      </c>
      <c r="I58" s="399">
        <f>SUM(J58:K58)</f>
        <v>0</v>
      </c>
      <c r="J58" s="398">
        <v>0</v>
      </c>
      <c r="K58" s="398">
        <v>0</v>
      </c>
      <c r="L58" s="398">
        <v>0</v>
      </c>
      <c r="M58" s="396">
        <f>I58</f>
        <v>0</v>
      </c>
      <c r="N58" s="396">
        <f t="shared" si="2"/>
        <v>0</v>
      </c>
      <c r="O58" s="56"/>
    </row>
    <row r="59" spans="1:15" s="2" customFormat="1" ht="12.75" thickTop="1" thickBot="1">
      <c r="A59" s="315" t="s">
        <v>4539</v>
      </c>
      <c r="B59" s="312">
        <v>2720</v>
      </c>
      <c r="C59" s="312">
        <v>340</v>
      </c>
      <c r="D59" s="398">
        <v>0</v>
      </c>
      <c r="E59" s="398">
        <v>0</v>
      </c>
      <c r="F59" s="398">
        <v>0</v>
      </c>
      <c r="G59" s="398">
        <v>0</v>
      </c>
      <c r="H59" s="398">
        <v>0</v>
      </c>
      <c r="I59" s="399">
        <f>SUM(J59:K59)</f>
        <v>0</v>
      </c>
      <c r="J59" s="398">
        <v>0</v>
      </c>
      <c r="K59" s="398">
        <v>0</v>
      </c>
      <c r="L59" s="398">
        <v>0</v>
      </c>
      <c r="M59" s="396">
        <f>I59</f>
        <v>0</v>
      </c>
      <c r="N59" s="396">
        <f t="shared" si="2"/>
        <v>0</v>
      </c>
    </row>
    <row r="60" spans="1:15" s="2" customFormat="1" ht="12.75" thickTop="1" thickBot="1">
      <c r="A60" s="315" t="s">
        <v>4540</v>
      </c>
      <c r="B60" s="312">
        <v>2730</v>
      </c>
      <c r="C60" s="312">
        <v>350</v>
      </c>
      <c r="D60" s="398">
        <v>0</v>
      </c>
      <c r="E60" s="398">
        <v>0</v>
      </c>
      <c r="F60" s="398">
        <v>0</v>
      </c>
      <c r="G60" s="398">
        <v>0</v>
      </c>
      <c r="H60" s="398">
        <v>0</v>
      </c>
      <c r="I60" s="399">
        <f>SUM(J60:K60)</f>
        <v>0</v>
      </c>
      <c r="J60" s="398">
        <v>0</v>
      </c>
      <c r="K60" s="398">
        <v>0</v>
      </c>
      <c r="L60" s="398">
        <v>0</v>
      </c>
      <c r="M60" s="396">
        <f>I60</f>
        <v>0</v>
      </c>
      <c r="N60" s="396">
        <f t="shared" si="2"/>
        <v>0</v>
      </c>
      <c r="O60" s="229"/>
    </row>
    <row r="61" spans="1:15" s="2" customFormat="1" ht="12.75" thickTop="1" thickBot="1">
      <c r="A61" s="325" t="s">
        <v>4541</v>
      </c>
      <c r="B61" s="297">
        <v>2800</v>
      </c>
      <c r="C61" s="297">
        <v>360</v>
      </c>
      <c r="D61" s="398">
        <v>0</v>
      </c>
      <c r="E61" s="398">
        <v>0</v>
      </c>
      <c r="F61" s="398">
        <v>0</v>
      </c>
      <c r="G61" s="398">
        <v>0</v>
      </c>
      <c r="H61" s="398">
        <v>0</v>
      </c>
      <c r="I61" s="390">
        <f>SUM(J61:K61)</f>
        <v>0</v>
      </c>
      <c r="J61" s="401">
        <v>0</v>
      </c>
      <c r="K61" s="401">
        <v>0</v>
      </c>
      <c r="L61" s="401">
        <v>0</v>
      </c>
      <c r="M61" s="390">
        <f>I61</f>
        <v>0</v>
      </c>
      <c r="N61" s="390">
        <f t="shared" si="2"/>
        <v>0</v>
      </c>
    </row>
    <row r="62" spans="1:15" s="2" customFormat="1" ht="13.5" thickTop="1" thickBot="1">
      <c r="A62" s="388" t="s">
        <v>179</v>
      </c>
      <c r="B62" s="389">
        <v>3000</v>
      </c>
      <c r="C62" s="389">
        <v>370</v>
      </c>
      <c r="D62" s="398">
        <v>0</v>
      </c>
      <c r="E62" s="398">
        <v>0</v>
      </c>
      <c r="F62" s="398">
        <v>0</v>
      </c>
      <c r="G62" s="398">
        <v>0</v>
      </c>
      <c r="H62" s="398">
        <v>0</v>
      </c>
      <c r="I62" s="390">
        <f>SUM(J62:K62)</f>
        <v>0</v>
      </c>
      <c r="J62" s="401">
        <v>0</v>
      </c>
      <c r="K62" s="401">
        <v>0</v>
      </c>
      <c r="L62" s="401">
        <v>0</v>
      </c>
      <c r="M62" s="390">
        <f>I62</f>
        <v>0</v>
      </c>
      <c r="N62" s="390">
        <f>I62</f>
        <v>0</v>
      </c>
    </row>
    <row r="63" spans="1:15" s="2" customFormat="1" ht="11.25" customHeight="1" thickTop="1" thickBot="1">
      <c r="A63" s="352" t="s">
        <v>4561</v>
      </c>
      <c r="B63" s="297">
        <v>3100</v>
      </c>
      <c r="C63" s="297">
        <v>380</v>
      </c>
      <c r="D63" s="396">
        <v>0</v>
      </c>
      <c r="E63" s="396">
        <v>0</v>
      </c>
      <c r="F63" s="396">
        <v>0</v>
      </c>
      <c r="G63" s="396">
        <v>0</v>
      </c>
      <c r="H63" s="396">
        <v>0</v>
      </c>
      <c r="I63" s="390">
        <v>0</v>
      </c>
      <c r="J63" s="396">
        <v>0</v>
      </c>
      <c r="K63" s="396">
        <v>0</v>
      </c>
      <c r="L63" s="396">
        <v>0</v>
      </c>
      <c r="M63" s="391">
        <v>0</v>
      </c>
      <c r="N63" s="391">
        <v>0</v>
      </c>
    </row>
    <row r="64" spans="1:15" s="2" customFormat="1" ht="24" thickTop="1" thickBot="1">
      <c r="A64" s="318" t="s">
        <v>249</v>
      </c>
      <c r="B64" s="312">
        <v>3110</v>
      </c>
      <c r="C64" s="312">
        <v>390</v>
      </c>
      <c r="D64" s="396">
        <v>0</v>
      </c>
      <c r="E64" s="396">
        <v>0</v>
      </c>
      <c r="F64" s="396">
        <v>0</v>
      </c>
      <c r="G64" s="396">
        <v>0</v>
      </c>
      <c r="H64" s="396">
        <v>0</v>
      </c>
      <c r="I64" s="390">
        <v>0</v>
      </c>
      <c r="J64" s="396">
        <v>0</v>
      </c>
      <c r="K64" s="396">
        <v>0</v>
      </c>
      <c r="L64" s="396">
        <v>0</v>
      </c>
      <c r="M64" s="391">
        <v>0</v>
      </c>
      <c r="N64" s="391">
        <v>0</v>
      </c>
    </row>
    <row r="65" spans="1:14" s="2" customFormat="1" ht="12.75" thickTop="1" thickBot="1">
      <c r="A65" s="317" t="s">
        <v>250</v>
      </c>
      <c r="B65" s="312">
        <v>3120</v>
      </c>
      <c r="C65" s="312">
        <v>400</v>
      </c>
      <c r="D65" s="396">
        <v>0</v>
      </c>
      <c r="E65" s="396">
        <v>0</v>
      </c>
      <c r="F65" s="396">
        <v>0</v>
      </c>
      <c r="G65" s="396">
        <v>0</v>
      </c>
      <c r="H65" s="396">
        <v>0</v>
      </c>
      <c r="I65" s="390">
        <v>0</v>
      </c>
      <c r="J65" s="396">
        <v>0</v>
      </c>
      <c r="K65" s="396">
        <v>0</v>
      </c>
      <c r="L65" s="396">
        <v>0</v>
      </c>
      <c r="M65" s="391">
        <v>0</v>
      </c>
      <c r="N65" s="391">
        <v>0</v>
      </c>
    </row>
    <row r="66" spans="1:14" s="2" customFormat="1" ht="12.75" thickTop="1" thickBot="1">
      <c r="A66" s="313" t="s">
        <v>4562</v>
      </c>
      <c r="B66" s="314">
        <v>3121</v>
      </c>
      <c r="C66" s="314">
        <v>410</v>
      </c>
      <c r="D66" s="396">
        <v>0</v>
      </c>
      <c r="E66" s="396">
        <v>0</v>
      </c>
      <c r="F66" s="396">
        <v>0</v>
      </c>
      <c r="G66" s="396">
        <v>0</v>
      </c>
      <c r="H66" s="396">
        <v>0</v>
      </c>
      <c r="I66" s="390">
        <v>0</v>
      </c>
      <c r="J66" s="396">
        <v>0</v>
      </c>
      <c r="K66" s="396">
        <v>0</v>
      </c>
      <c r="L66" s="396">
        <v>0</v>
      </c>
      <c r="M66" s="391">
        <v>0</v>
      </c>
      <c r="N66" s="391">
        <v>0</v>
      </c>
    </row>
    <row r="67" spans="1:14" s="2" customFormat="1" ht="12.75" thickTop="1" thickBot="1">
      <c r="A67" s="313" t="s">
        <v>4563</v>
      </c>
      <c r="B67" s="314">
        <v>3122</v>
      </c>
      <c r="C67" s="314">
        <v>420</v>
      </c>
      <c r="D67" s="396">
        <v>0</v>
      </c>
      <c r="E67" s="396">
        <v>0</v>
      </c>
      <c r="F67" s="396">
        <v>0</v>
      </c>
      <c r="G67" s="396">
        <v>0</v>
      </c>
      <c r="H67" s="396">
        <v>0</v>
      </c>
      <c r="I67" s="390">
        <v>0</v>
      </c>
      <c r="J67" s="396">
        <v>0</v>
      </c>
      <c r="K67" s="396">
        <v>0</v>
      </c>
      <c r="L67" s="396">
        <v>0</v>
      </c>
      <c r="M67" s="391">
        <v>0</v>
      </c>
      <c r="N67" s="391">
        <v>0</v>
      </c>
    </row>
    <row r="68" spans="1:14" s="2" customFormat="1" ht="12.75" thickTop="1" thickBot="1">
      <c r="A68" s="317" t="s">
        <v>253</v>
      </c>
      <c r="B68" s="312">
        <v>3130</v>
      </c>
      <c r="C68" s="312">
        <v>430</v>
      </c>
      <c r="D68" s="396">
        <v>0</v>
      </c>
      <c r="E68" s="396">
        <v>0</v>
      </c>
      <c r="F68" s="396">
        <v>0</v>
      </c>
      <c r="G68" s="396">
        <v>0</v>
      </c>
      <c r="H68" s="396">
        <v>0</v>
      </c>
      <c r="I68" s="390">
        <v>0</v>
      </c>
      <c r="J68" s="396">
        <v>0</v>
      </c>
      <c r="K68" s="396">
        <v>0</v>
      </c>
      <c r="L68" s="396">
        <v>0</v>
      </c>
      <c r="M68" s="391">
        <v>0</v>
      </c>
      <c r="N68" s="391">
        <v>0</v>
      </c>
    </row>
    <row r="69" spans="1:14" s="2" customFormat="1" ht="12.75" thickTop="1" thickBot="1">
      <c r="A69" s="321" t="s">
        <v>4545</v>
      </c>
      <c r="B69" s="314">
        <v>3131</v>
      </c>
      <c r="C69" s="314">
        <v>440</v>
      </c>
      <c r="D69" s="396">
        <v>0</v>
      </c>
      <c r="E69" s="396">
        <v>0</v>
      </c>
      <c r="F69" s="396">
        <v>0</v>
      </c>
      <c r="G69" s="396">
        <v>0</v>
      </c>
      <c r="H69" s="396">
        <v>0</v>
      </c>
      <c r="I69" s="390">
        <v>0</v>
      </c>
      <c r="J69" s="396">
        <v>0</v>
      </c>
      <c r="K69" s="396">
        <v>0</v>
      </c>
      <c r="L69" s="396">
        <v>0</v>
      </c>
      <c r="M69" s="391">
        <v>0</v>
      </c>
      <c r="N69" s="391">
        <v>0</v>
      </c>
    </row>
    <row r="70" spans="1:14" s="2" customFormat="1" ht="12.75" thickTop="1" thickBot="1">
      <c r="A70" s="321" t="s">
        <v>181</v>
      </c>
      <c r="B70" s="314">
        <v>3132</v>
      </c>
      <c r="C70" s="314">
        <v>450</v>
      </c>
      <c r="D70" s="396">
        <v>0</v>
      </c>
      <c r="E70" s="396">
        <v>0</v>
      </c>
      <c r="F70" s="396">
        <v>0</v>
      </c>
      <c r="G70" s="396">
        <v>0</v>
      </c>
      <c r="H70" s="396">
        <v>0</v>
      </c>
      <c r="I70" s="390">
        <v>0</v>
      </c>
      <c r="J70" s="396">
        <v>0</v>
      </c>
      <c r="K70" s="396">
        <v>0</v>
      </c>
      <c r="L70" s="396">
        <v>0</v>
      </c>
      <c r="M70" s="391">
        <v>0</v>
      </c>
      <c r="N70" s="391">
        <v>0</v>
      </c>
    </row>
    <row r="71" spans="1:14" s="2" customFormat="1" ht="12.75" thickTop="1" thickBot="1">
      <c r="A71" s="311" t="s">
        <v>182</v>
      </c>
      <c r="B71" s="312">
        <v>3140</v>
      </c>
      <c r="C71" s="312">
        <v>460</v>
      </c>
      <c r="D71" s="396">
        <v>0</v>
      </c>
      <c r="E71" s="396">
        <v>0</v>
      </c>
      <c r="F71" s="396">
        <v>0</v>
      </c>
      <c r="G71" s="396">
        <v>0</v>
      </c>
      <c r="H71" s="396">
        <v>0</v>
      </c>
      <c r="I71" s="390">
        <v>0</v>
      </c>
      <c r="J71" s="396">
        <v>0</v>
      </c>
      <c r="K71" s="396">
        <v>0</v>
      </c>
      <c r="L71" s="396">
        <v>0</v>
      </c>
      <c r="M71" s="391">
        <v>0</v>
      </c>
      <c r="N71" s="391">
        <v>0</v>
      </c>
    </row>
    <row r="72" spans="1:14" s="2" customFormat="1" ht="13.5" thickTop="1" thickBot="1">
      <c r="A72" s="326" t="s">
        <v>4564</v>
      </c>
      <c r="B72" s="314">
        <v>3141</v>
      </c>
      <c r="C72" s="314">
        <v>470</v>
      </c>
      <c r="D72" s="396">
        <v>0</v>
      </c>
      <c r="E72" s="396">
        <v>0</v>
      </c>
      <c r="F72" s="396">
        <v>0</v>
      </c>
      <c r="G72" s="396">
        <v>0</v>
      </c>
      <c r="H72" s="396">
        <v>0</v>
      </c>
      <c r="I72" s="390">
        <v>0</v>
      </c>
      <c r="J72" s="396">
        <v>0</v>
      </c>
      <c r="K72" s="396">
        <v>0</v>
      </c>
      <c r="L72" s="396">
        <v>0</v>
      </c>
      <c r="M72" s="391">
        <v>0</v>
      </c>
      <c r="N72" s="391">
        <v>0</v>
      </c>
    </row>
    <row r="73" spans="1:14" s="2" customFormat="1" ht="13.5" thickTop="1" thickBot="1">
      <c r="A73" s="326" t="s">
        <v>4565</v>
      </c>
      <c r="B73" s="314">
        <v>3142</v>
      </c>
      <c r="C73" s="314">
        <v>480</v>
      </c>
      <c r="D73" s="396">
        <v>0</v>
      </c>
      <c r="E73" s="396">
        <v>0</v>
      </c>
      <c r="F73" s="396">
        <v>0</v>
      </c>
      <c r="G73" s="396">
        <v>0</v>
      </c>
      <c r="H73" s="396">
        <v>0</v>
      </c>
      <c r="I73" s="390">
        <v>0</v>
      </c>
      <c r="J73" s="396">
        <v>0</v>
      </c>
      <c r="K73" s="396">
        <v>0</v>
      </c>
      <c r="L73" s="396">
        <v>0</v>
      </c>
      <c r="M73" s="391">
        <v>0</v>
      </c>
      <c r="N73" s="391">
        <v>0</v>
      </c>
    </row>
    <row r="74" spans="1:14" s="2" customFormat="1" ht="13.5" thickTop="1" thickBot="1">
      <c r="A74" s="326" t="s">
        <v>4566</v>
      </c>
      <c r="B74" s="314">
        <v>3143</v>
      </c>
      <c r="C74" s="314">
        <v>490</v>
      </c>
      <c r="D74" s="396">
        <v>0</v>
      </c>
      <c r="E74" s="396">
        <v>0</v>
      </c>
      <c r="F74" s="396">
        <v>0</v>
      </c>
      <c r="G74" s="396">
        <v>0</v>
      </c>
      <c r="H74" s="396">
        <v>0</v>
      </c>
      <c r="I74" s="390">
        <v>0</v>
      </c>
      <c r="J74" s="396">
        <v>0</v>
      </c>
      <c r="K74" s="396">
        <v>0</v>
      </c>
      <c r="L74" s="396">
        <v>0</v>
      </c>
      <c r="M74" s="391">
        <v>0</v>
      </c>
      <c r="N74" s="391">
        <v>0</v>
      </c>
    </row>
    <row r="75" spans="1:14" s="2" customFormat="1" ht="12.75" thickTop="1" thickBot="1">
      <c r="A75" s="311" t="s">
        <v>255</v>
      </c>
      <c r="B75" s="312">
        <v>3150</v>
      </c>
      <c r="C75" s="312">
        <v>500</v>
      </c>
      <c r="D75" s="396">
        <v>0</v>
      </c>
      <c r="E75" s="396">
        <v>0</v>
      </c>
      <c r="F75" s="396">
        <v>0</v>
      </c>
      <c r="G75" s="396">
        <v>0</v>
      </c>
      <c r="H75" s="396">
        <v>0</v>
      </c>
      <c r="I75" s="390">
        <v>0</v>
      </c>
      <c r="J75" s="396">
        <v>0</v>
      </c>
      <c r="K75" s="396">
        <v>0</v>
      </c>
      <c r="L75" s="396">
        <v>0</v>
      </c>
      <c r="M75" s="391">
        <v>0</v>
      </c>
      <c r="N75" s="391">
        <v>0</v>
      </c>
    </row>
    <row r="76" spans="1:14" s="2" customFormat="1" ht="12.75" thickTop="1" thickBot="1">
      <c r="A76" s="311" t="s">
        <v>4549</v>
      </c>
      <c r="B76" s="312">
        <v>3160</v>
      </c>
      <c r="C76" s="312">
        <v>510</v>
      </c>
      <c r="D76" s="396">
        <v>0</v>
      </c>
      <c r="E76" s="396">
        <v>0</v>
      </c>
      <c r="F76" s="396">
        <v>0</v>
      </c>
      <c r="G76" s="396">
        <v>0</v>
      </c>
      <c r="H76" s="396">
        <v>0</v>
      </c>
      <c r="I76" s="390">
        <v>0</v>
      </c>
      <c r="J76" s="396">
        <v>0</v>
      </c>
      <c r="K76" s="396">
        <v>0</v>
      </c>
      <c r="L76" s="396">
        <v>0</v>
      </c>
      <c r="M76" s="391">
        <v>0</v>
      </c>
      <c r="N76" s="391">
        <v>0</v>
      </c>
    </row>
    <row r="77" spans="1:14" s="2" customFormat="1" ht="12" customHeight="1" thickTop="1" thickBot="1">
      <c r="A77" s="352" t="s">
        <v>257</v>
      </c>
      <c r="B77" s="297">
        <v>3200</v>
      </c>
      <c r="C77" s="297">
        <v>520</v>
      </c>
      <c r="D77" s="396">
        <v>0</v>
      </c>
      <c r="E77" s="396">
        <v>0</v>
      </c>
      <c r="F77" s="396">
        <v>0</v>
      </c>
      <c r="G77" s="396">
        <v>0</v>
      </c>
      <c r="H77" s="396">
        <v>0</v>
      </c>
      <c r="I77" s="390">
        <v>0</v>
      </c>
      <c r="J77" s="396">
        <v>0</v>
      </c>
      <c r="K77" s="396">
        <v>0</v>
      </c>
      <c r="L77" s="396">
        <v>0</v>
      </c>
      <c r="M77" s="391">
        <v>0</v>
      </c>
      <c r="N77" s="391">
        <v>0</v>
      </c>
    </row>
    <row r="78" spans="1:14" s="2" customFormat="1" ht="12" customHeight="1" thickTop="1" thickBot="1">
      <c r="A78" s="315" t="s">
        <v>155</v>
      </c>
      <c r="B78" s="312">
        <v>3210</v>
      </c>
      <c r="C78" s="312">
        <v>530</v>
      </c>
      <c r="D78" s="396">
        <v>0</v>
      </c>
      <c r="E78" s="396">
        <v>0</v>
      </c>
      <c r="F78" s="396">
        <v>0</v>
      </c>
      <c r="G78" s="396">
        <v>0</v>
      </c>
      <c r="H78" s="396">
        <v>0</v>
      </c>
      <c r="I78" s="390">
        <v>0</v>
      </c>
      <c r="J78" s="396">
        <v>0</v>
      </c>
      <c r="K78" s="396">
        <v>0</v>
      </c>
      <c r="L78" s="396">
        <v>0</v>
      </c>
      <c r="M78" s="391">
        <v>0</v>
      </c>
      <c r="N78" s="391">
        <v>0</v>
      </c>
    </row>
    <row r="79" spans="1:14" s="2" customFormat="1" ht="24" thickTop="1" thickBot="1">
      <c r="A79" s="318" t="s">
        <v>259</v>
      </c>
      <c r="B79" s="312">
        <v>3220</v>
      </c>
      <c r="C79" s="312">
        <v>540</v>
      </c>
      <c r="D79" s="396">
        <v>0</v>
      </c>
      <c r="E79" s="396">
        <v>0</v>
      </c>
      <c r="F79" s="396">
        <v>0</v>
      </c>
      <c r="G79" s="396">
        <v>0</v>
      </c>
      <c r="H79" s="396">
        <v>0</v>
      </c>
      <c r="I79" s="390">
        <v>0</v>
      </c>
      <c r="J79" s="396">
        <v>0</v>
      </c>
      <c r="K79" s="396">
        <v>0</v>
      </c>
      <c r="L79" s="396">
        <v>0</v>
      </c>
      <c r="M79" s="391">
        <v>0</v>
      </c>
      <c r="N79" s="391">
        <v>0</v>
      </c>
    </row>
    <row r="80" spans="1:14" s="2" customFormat="1" ht="24" thickTop="1" thickBot="1">
      <c r="A80" s="311" t="s">
        <v>4550</v>
      </c>
      <c r="B80" s="312">
        <v>3230</v>
      </c>
      <c r="C80" s="312">
        <v>550</v>
      </c>
      <c r="D80" s="396">
        <v>0</v>
      </c>
      <c r="E80" s="396">
        <v>0</v>
      </c>
      <c r="F80" s="396">
        <v>0</v>
      </c>
      <c r="G80" s="396">
        <v>0</v>
      </c>
      <c r="H80" s="396">
        <v>0</v>
      </c>
      <c r="I80" s="390">
        <v>0</v>
      </c>
      <c r="J80" s="396">
        <v>0</v>
      </c>
      <c r="K80" s="396">
        <v>0</v>
      </c>
      <c r="L80" s="396">
        <v>0</v>
      </c>
      <c r="M80" s="391">
        <v>0</v>
      </c>
      <c r="N80" s="391">
        <v>0</v>
      </c>
    </row>
    <row r="81" spans="1:14" s="2" customFormat="1" ht="12.75" thickTop="1" thickBot="1">
      <c r="A81" s="311" t="s">
        <v>260</v>
      </c>
      <c r="B81" s="312">
        <v>3240</v>
      </c>
      <c r="C81" s="312">
        <v>560</v>
      </c>
      <c r="D81" s="396">
        <v>0</v>
      </c>
      <c r="E81" s="396">
        <v>0</v>
      </c>
      <c r="F81" s="396">
        <v>0</v>
      </c>
      <c r="G81" s="396">
        <v>0</v>
      </c>
      <c r="H81" s="396">
        <v>0</v>
      </c>
      <c r="I81" s="390">
        <v>0</v>
      </c>
      <c r="J81" s="396">
        <v>0</v>
      </c>
      <c r="K81" s="396">
        <v>0</v>
      </c>
      <c r="L81" s="396">
        <v>0</v>
      </c>
      <c r="M81" s="391">
        <v>0</v>
      </c>
      <c r="N81" s="391">
        <v>0</v>
      </c>
    </row>
    <row r="82" spans="1:14" ht="15.75" thickTop="1">
      <c r="A82" s="1" t="s">
        <v>576</v>
      </c>
    </row>
    <row r="83" spans="1:14" ht="10.5" customHeight="1">
      <c r="A83" s="484" t="s">
        <v>4031</v>
      </c>
      <c r="B83" s="484"/>
      <c r="C83" s="484"/>
      <c r="D83" s="484"/>
    </row>
    <row r="84" spans="1:14">
      <c r="A84" s="26" t="e">
        <f>#REF!</f>
        <v>#REF!</v>
      </c>
      <c r="B84" s="26"/>
      <c r="C84" s="26"/>
      <c r="D84" s="26"/>
      <c r="E84" s="26"/>
      <c r="F84" s="26"/>
      <c r="G84" s="414"/>
      <c r="H84" s="414"/>
      <c r="J84" s="417" t="e">
        <f>#REF!</f>
        <v>#REF!</v>
      </c>
      <c r="K84" s="417"/>
      <c r="L84" s="417"/>
    </row>
    <row r="85" spans="1:14">
      <c r="A85"/>
      <c r="B85" s="26"/>
      <c r="C85" s="26"/>
      <c r="D85" s="26"/>
      <c r="E85" s="26"/>
      <c r="F85" s="26"/>
      <c r="G85" s="430" t="s">
        <v>263</v>
      </c>
      <c r="H85" s="430"/>
      <c r="J85" s="293" t="s">
        <v>4036</v>
      </c>
      <c r="K85" s="293"/>
    </row>
    <row r="86" spans="1:14">
      <c r="A86" s="26" t="e">
        <f>#REF!</f>
        <v>#REF!</v>
      </c>
      <c r="B86" s="26"/>
      <c r="C86" s="26"/>
      <c r="D86" s="26"/>
      <c r="E86" s="26"/>
      <c r="F86" s="26"/>
      <c r="G86" s="414"/>
      <c r="H86" s="414"/>
      <c r="J86" s="417" t="e">
        <f>#REF!</f>
        <v>#REF!</v>
      </c>
      <c r="K86" s="417"/>
      <c r="L86" s="417"/>
    </row>
    <row r="87" spans="1:14">
      <c r="A87" s="1" t="e">
        <f>#REF!</f>
        <v>#REF!</v>
      </c>
      <c r="G87" s="430" t="s">
        <v>263</v>
      </c>
      <c r="H87" s="430"/>
      <c r="J87" s="293" t="s">
        <v>4036</v>
      </c>
      <c r="K87" s="293"/>
    </row>
  </sheetData>
  <sheetProtection sheet="1" formatColumns="0" formatRows="0"/>
  <mergeCells count="47">
    <mergeCell ref="G86:H86"/>
    <mergeCell ref="J86:L86"/>
    <mergeCell ref="G87:H87"/>
    <mergeCell ref="M22:M24"/>
    <mergeCell ref="N22:N24"/>
    <mergeCell ref="A83:D83"/>
    <mergeCell ref="G84:H84"/>
    <mergeCell ref="J84:L84"/>
    <mergeCell ref="G85:H85"/>
    <mergeCell ref="M19:N21"/>
    <mergeCell ref="D20:D24"/>
    <mergeCell ref="E20:F20"/>
    <mergeCell ref="G20:G24"/>
    <mergeCell ref="H20:H24"/>
    <mergeCell ref="I20:K20"/>
    <mergeCell ref="L20:L24"/>
    <mergeCell ref="E21:E24"/>
    <mergeCell ref="F21:F24"/>
    <mergeCell ref="I21:I24"/>
    <mergeCell ref="A18:L18"/>
    <mergeCell ref="A19:A24"/>
    <mergeCell ref="B19:B24"/>
    <mergeCell ref="C19:C24"/>
    <mergeCell ref="D19:G19"/>
    <mergeCell ref="H19:L19"/>
    <mergeCell ref="J21:K21"/>
    <mergeCell ref="J22:J24"/>
    <mergeCell ref="K22:K24"/>
    <mergeCell ref="A13:D13"/>
    <mergeCell ref="F13:N13"/>
    <mergeCell ref="A14:D14"/>
    <mergeCell ref="F14:N14"/>
    <mergeCell ref="A15:D15"/>
    <mergeCell ref="F15:N15"/>
    <mergeCell ref="B10:J10"/>
    <mergeCell ref="M10:N10"/>
    <mergeCell ref="B11:J11"/>
    <mergeCell ref="M11:N11"/>
    <mergeCell ref="A12:D12"/>
    <mergeCell ref="F12:L12"/>
    <mergeCell ref="B9:J9"/>
    <mergeCell ref="M9:N9"/>
    <mergeCell ref="K1:N3"/>
    <mergeCell ref="A4:N4"/>
    <mergeCell ref="A5:I5"/>
    <mergeCell ref="A6:N6"/>
    <mergeCell ref="M8:N8"/>
  </mergeCells>
  <pageMargins left="0.19685039370078741" right="0.19685039370078741" top="0.19685039370078741" bottom="0.19685039370078741" header="0.19685039370078741" footer="0.19685039370078741"/>
  <pageSetup paperSize="9" scale="92" fitToHeight="2" orientation="landscape" r:id="rId1"/>
  <headerFooter differentOddEven="1">
    <oddHeader>&amp;C2&amp;R&amp;"Times New Roman,обычный"&amp;10Продовження додатка 10</oddHeader>
  </headerFooter>
</worksheet>
</file>

<file path=xl/worksheets/sheet192.xml><?xml version="1.0" encoding="utf-8"?>
<worksheet xmlns="http://schemas.openxmlformats.org/spreadsheetml/2006/main" xmlns:r="http://schemas.openxmlformats.org/officeDocument/2006/relationships">
  <sheetPr codeName="Аркуш150"/>
  <dimension ref="A1:N44"/>
  <sheetViews>
    <sheetView topLeftCell="A13" workbookViewId="0">
      <selection activeCell="B43" sqref="B43"/>
    </sheetView>
  </sheetViews>
  <sheetFormatPr defaultRowHeight="15"/>
  <cols>
    <col min="1" max="1" width="39.42578125" style="62" customWidth="1"/>
    <col min="2" max="2" width="6.28515625" style="62" customWidth="1"/>
    <col min="3" max="3" width="5.85546875" style="62" customWidth="1"/>
    <col min="4" max="4" width="10.7109375" style="62" customWidth="1"/>
    <col min="5" max="5" width="7.28515625" style="62" customWidth="1"/>
    <col min="6" max="6" width="5.7109375" style="62" customWidth="1"/>
    <col min="7" max="7" width="7.85546875" style="62" customWidth="1"/>
    <col min="8" max="8" width="3.140625" style="62" customWidth="1"/>
    <col min="9" max="9" width="7.28515625" style="62" customWidth="1"/>
    <col min="10" max="10" width="3.85546875" style="62" customWidth="1"/>
    <col min="11" max="11" width="6.85546875" style="62" customWidth="1"/>
    <col min="12" max="12" width="4.140625" style="62" customWidth="1"/>
    <col min="13" max="13" width="9.140625" style="62" customWidth="1"/>
    <col min="14" max="14" width="12" style="62" customWidth="1"/>
    <col min="15" max="16384" width="9.140625" style="62"/>
  </cols>
  <sheetData>
    <row r="1" spans="1:14" s="55" customFormat="1" ht="15" customHeight="1">
      <c r="J1" s="507" t="s">
        <v>579</v>
      </c>
      <c r="K1" s="508"/>
      <c r="L1" s="508"/>
      <c r="M1" s="508"/>
      <c r="N1" s="508"/>
    </row>
    <row r="2" spans="1:14" s="55" customFormat="1">
      <c r="J2" s="508"/>
      <c r="K2" s="508"/>
      <c r="L2" s="508"/>
      <c r="M2" s="508"/>
      <c r="N2" s="508"/>
    </row>
    <row r="3" spans="1:14" s="55" customFormat="1" ht="3.75" customHeight="1">
      <c r="J3" s="508"/>
      <c r="K3" s="508"/>
      <c r="L3" s="508"/>
      <c r="M3" s="508"/>
      <c r="N3" s="508"/>
    </row>
    <row r="4" spans="1:14" s="55" customFormat="1">
      <c r="A4" s="509" t="s">
        <v>436</v>
      </c>
      <c r="B4" s="509"/>
      <c r="C4" s="509"/>
      <c r="D4" s="509"/>
      <c r="E4" s="509"/>
      <c r="F4" s="509"/>
      <c r="G4" s="509"/>
      <c r="H4" s="509"/>
      <c r="I4" s="509"/>
      <c r="J4" s="509"/>
      <c r="K4" s="509"/>
      <c r="L4" s="509"/>
      <c r="M4" s="509"/>
      <c r="N4" s="509"/>
    </row>
    <row r="5" spans="1:14" s="55" customFormat="1">
      <c r="A5" s="512" t="s">
        <v>1634</v>
      </c>
      <c r="B5" s="512"/>
      <c r="C5" s="512"/>
      <c r="D5" s="512"/>
      <c r="E5" s="512"/>
      <c r="F5" s="512"/>
      <c r="G5" s="512"/>
      <c r="H5" s="512"/>
      <c r="I5" s="512"/>
      <c r="J5" s="512"/>
      <c r="K5" s="512"/>
      <c r="L5" s="512"/>
      <c r="M5" s="512"/>
      <c r="N5" s="512"/>
    </row>
    <row r="6" spans="1:14" s="55" customFormat="1">
      <c r="A6" s="512" t="e">
        <f>CONCATENATE("на ",#REF!," ",#REF!)</f>
        <v>#REF!</v>
      </c>
      <c r="B6" s="512"/>
      <c r="C6" s="512"/>
      <c r="D6" s="512"/>
      <c r="E6" s="512"/>
      <c r="F6" s="512"/>
      <c r="G6" s="512"/>
      <c r="H6" s="512"/>
      <c r="I6" s="512"/>
      <c r="J6" s="512"/>
      <c r="K6" s="512"/>
      <c r="L6" s="512"/>
      <c r="M6" s="512"/>
      <c r="N6" s="512"/>
    </row>
    <row r="7" spans="1:14" s="56" customFormat="1" ht="11.25"/>
    <row r="8" spans="1:14" s="56" customFormat="1" ht="11.25">
      <c r="N8" s="203" t="s">
        <v>437</v>
      </c>
    </row>
    <row r="9" spans="1:14" s="56" customFormat="1" ht="21.75" customHeight="1">
      <c r="A9" s="67" t="s">
        <v>438</v>
      </c>
      <c r="B9" s="510" t="e">
        <f>#REF!</f>
        <v>#REF!</v>
      </c>
      <c r="C9" s="510"/>
      <c r="D9" s="510"/>
      <c r="E9" s="510"/>
      <c r="F9" s="510"/>
      <c r="G9" s="510"/>
      <c r="H9" s="510"/>
      <c r="I9" s="510"/>
      <c r="J9" s="510"/>
      <c r="K9" s="510"/>
      <c r="L9" s="510"/>
      <c r="M9" s="70" t="e">
        <f>#REF!</f>
        <v>#REF!</v>
      </c>
      <c r="N9" s="68" t="e">
        <f>#REF!</f>
        <v>#REF!</v>
      </c>
    </row>
    <row r="10" spans="1:14" s="56" customFormat="1" ht="11.25" customHeight="1">
      <c r="A10" s="57" t="s">
        <v>201</v>
      </c>
      <c r="B10" s="506" t="e">
        <f>#REF!</f>
        <v>#REF!</v>
      </c>
      <c r="C10" s="506"/>
      <c r="D10" s="506"/>
      <c r="E10" s="506"/>
      <c r="F10" s="506"/>
      <c r="G10" s="506"/>
      <c r="H10" s="506"/>
      <c r="I10" s="506"/>
      <c r="J10" s="506"/>
      <c r="K10" s="506"/>
      <c r="L10" s="506"/>
      <c r="M10" s="70" t="e">
        <f>#REF!</f>
        <v>#REF!</v>
      </c>
      <c r="N10" s="68" t="e">
        <f>#REF!</f>
        <v>#REF!</v>
      </c>
    </row>
    <row r="11" spans="1:14" s="56" customFormat="1" ht="11.25" customHeight="1">
      <c r="A11" s="204" t="str">
        <f>'Ф.7(СФ).10'!A11</f>
        <v>Організаційно-правова форма господарювання</v>
      </c>
      <c r="B11" s="505" t="e">
        <f>#REF!</f>
        <v>#REF!</v>
      </c>
      <c r="C11" s="506"/>
      <c r="D11" s="506"/>
      <c r="E11" s="506"/>
      <c r="F11" s="506"/>
      <c r="G11" s="506"/>
      <c r="H11" s="506"/>
      <c r="I11" s="506"/>
      <c r="J11" s="506"/>
      <c r="K11" s="506"/>
      <c r="L11" s="506"/>
      <c r="M11" s="70" t="e">
        <f>#REF!</f>
        <v>#REF!</v>
      </c>
      <c r="N11" s="68" t="e">
        <f>#REF!</f>
        <v>#REF!</v>
      </c>
    </row>
    <row r="12" spans="1:14" s="56" customFormat="1" ht="11.25" customHeight="1">
      <c r="A12" s="511" t="s">
        <v>203</v>
      </c>
      <c r="B12" s="511"/>
      <c r="C12" s="511"/>
      <c r="D12" s="511"/>
      <c r="E12" s="222" t="e">
        <f>#REF!</f>
        <v>#REF!</v>
      </c>
      <c r="F12" s="468" t="e">
        <f>IF(E12&gt;0,VLOOKUP(E12,'ДовидникКВК(ГОС)'!A:B,2,FALSE),"")</f>
        <v>#REF!</v>
      </c>
      <c r="G12" s="468"/>
      <c r="H12" s="468"/>
      <c r="I12" s="468"/>
      <c r="J12" s="468"/>
      <c r="K12" s="468"/>
      <c r="L12" s="468"/>
    </row>
    <row r="13" spans="1:14" s="56" customFormat="1" ht="11.25" customHeight="1">
      <c r="A13" s="511" t="s">
        <v>205</v>
      </c>
      <c r="B13" s="511"/>
      <c r="C13" s="511"/>
      <c r="D13" s="511"/>
      <c r="E13" s="286"/>
      <c r="F13" s="513" t="str">
        <f>IF(E13&gt;0,VLOOKUP(E13,ДовидникКПК!B:C,2,FALSE),"")</f>
        <v/>
      </c>
      <c r="G13" s="513"/>
      <c r="H13" s="513"/>
      <c r="I13" s="513"/>
      <c r="J13" s="513"/>
      <c r="K13" s="513"/>
      <c r="L13" s="513"/>
    </row>
    <row r="14" spans="1:14" s="56" customFormat="1" ht="11.25" customHeight="1">
      <c r="A14" s="514" t="s">
        <v>449</v>
      </c>
      <c r="B14" s="514"/>
      <c r="C14" s="514"/>
      <c r="D14" s="514"/>
      <c r="E14" s="223" t="e">
        <f>#REF!</f>
        <v>#REF!</v>
      </c>
      <c r="F14" s="513" t="e">
        <f>#REF!</f>
        <v>#REF!</v>
      </c>
      <c r="G14" s="513"/>
      <c r="H14" s="513"/>
      <c r="I14" s="513"/>
      <c r="J14" s="513"/>
      <c r="K14" s="513"/>
      <c r="L14" s="513"/>
    </row>
    <row r="15" spans="1:14" s="56" customFormat="1" ht="11.25" customHeight="1">
      <c r="A15" s="514" t="s">
        <v>206</v>
      </c>
      <c r="B15" s="514"/>
      <c r="C15" s="514"/>
      <c r="D15" s="514"/>
      <c r="E15" s="83"/>
      <c r="F15" s="465" t="str">
        <f>IF(E15&gt;0,VLOOKUP(E15,ДовидникКФК!A:B,2,FALSE),"")</f>
        <v/>
      </c>
      <c r="G15" s="465"/>
      <c r="H15" s="465"/>
      <c r="I15" s="465"/>
      <c r="J15" s="465"/>
      <c r="K15" s="465"/>
      <c r="L15" s="465"/>
    </row>
    <row r="16" spans="1:14" s="56" customFormat="1" ht="11.25">
      <c r="A16" s="199" t="s">
        <v>1616</v>
      </c>
    </row>
    <row r="17" spans="1:14" s="56" customFormat="1" ht="11.25">
      <c r="A17" s="58" t="s">
        <v>207</v>
      </c>
      <c r="H17" s="59"/>
    </row>
    <row r="18" spans="1:14" s="56" customFormat="1" ht="11.25">
      <c r="A18" s="515" t="s">
        <v>299</v>
      </c>
      <c r="B18" s="515"/>
      <c r="C18" s="515"/>
      <c r="D18" s="515"/>
      <c r="E18" s="515"/>
      <c r="F18" s="515"/>
      <c r="G18" s="515"/>
      <c r="H18" s="515"/>
      <c r="I18" s="515"/>
      <c r="J18" s="515"/>
      <c r="K18" s="515"/>
      <c r="L18" s="515"/>
    </row>
    <row r="19" spans="1:14" s="56" customFormat="1" ht="11.25" customHeight="1">
      <c r="A19" s="497" t="s">
        <v>209</v>
      </c>
      <c r="B19" s="504" t="s">
        <v>446</v>
      </c>
      <c r="C19" s="497" t="s">
        <v>211</v>
      </c>
      <c r="D19" s="519" t="s">
        <v>212</v>
      </c>
      <c r="E19" s="519"/>
      <c r="F19" s="519"/>
      <c r="G19" s="497" t="s">
        <v>213</v>
      </c>
      <c r="H19" s="497"/>
      <c r="I19" s="497"/>
      <c r="J19" s="497"/>
      <c r="K19" s="498" t="s">
        <v>4034</v>
      </c>
      <c r="L19" s="499"/>
      <c r="M19" s="499"/>
      <c r="N19" s="500"/>
    </row>
    <row r="20" spans="1:14" s="56" customFormat="1" ht="11.25">
      <c r="A20" s="497"/>
      <c r="B20" s="497"/>
      <c r="C20" s="497"/>
      <c r="D20" s="504" t="s">
        <v>545</v>
      </c>
      <c r="E20" s="504" t="s">
        <v>539</v>
      </c>
      <c r="F20" s="497"/>
      <c r="G20" s="504" t="s">
        <v>546</v>
      </c>
      <c r="H20" s="497"/>
      <c r="I20" s="504" t="s">
        <v>539</v>
      </c>
      <c r="J20" s="497"/>
      <c r="K20" s="501"/>
      <c r="L20" s="502"/>
      <c r="M20" s="502"/>
      <c r="N20" s="503"/>
    </row>
    <row r="21" spans="1:14" s="56" customFormat="1" ht="11.25">
      <c r="A21" s="497"/>
      <c r="B21" s="497"/>
      <c r="C21" s="497"/>
      <c r="D21" s="497"/>
      <c r="E21" s="497"/>
      <c r="F21" s="497"/>
      <c r="G21" s="497"/>
      <c r="H21" s="497"/>
      <c r="I21" s="497"/>
      <c r="J21" s="497"/>
      <c r="K21" s="504" t="s">
        <v>547</v>
      </c>
      <c r="L21" s="497"/>
      <c r="M21" s="498" t="s">
        <v>548</v>
      </c>
      <c r="N21" s="500"/>
    </row>
    <row r="22" spans="1:14" s="56" customFormat="1" ht="11.25" customHeight="1">
      <c r="A22" s="497"/>
      <c r="B22" s="497"/>
      <c r="C22" s="497"/>
      <c r="D22" s="497"/>
      <c r="E22" s="497"/>
      <c r="F22" s="497"/>
      <c r="G22" s="497"/>
      <c r="H22" s="497"/>
      <c r="I22" s="497"/>
      <c r="J22" s="497"/>
      <c r="K22" s="497"/>
      <c r="L22" s="497"/>
      <c r="M22" s="516"/>
      <c r="N22" s="517"/>
    </row>
    <row r="23" spans="1:14" s="56" customFormat="1" ht="10.5" customHeight="1">
      <c r="A23" s="497"/>
      <c r="B23" s="497"/>
      <c r="C23" s="497"/>
      <c r="D23" s="497"/>
      <c r="E23" s="497"/>
      <c r="F23" s="497"/>
      <c r="G23" s="497"/>
      <c r="H23" s="497"/>
      <c r="I23" s="497"/>
      <c r="J23" s="497"/>
      <c r="K23" s="497"/>
      <c r="L23" s="497"/>
      <c r="M23" s="501"/>
      <c r="N23" s="503"/>
    </row>
    <row r="24" spans="1:14" s="56" customFormat="1" ht="11.25">
      <c r="A24" s="84">
        <v>1</v>
      </c>
      <c r="B24" s="84">
        <v>2</v>
      </c>
      <c r="C24" s="84">
        <v>3</v>
      </c>
      <c r="D24" s="84">
        <v>4</v>
      </c>
      <c r="E24" s="518">
        <v>5</v>
      </c>
      <c r="F24" s="518"/>
      <c r="G24" s="518">
        <v>6</v>
      </c>
      <c r="H24" s="518"/>
      <c r="I24" s="518">
        <v>7</v>
      </c>
      <c r="J24" s="518"/>
      <c r="K24" s="518">
        <v>8</v>
      </c>
      <c r="L24" s="518"/>
      <c r="M24" s="518">
        <v>9</v>
      </c>
      <c r="N24" s="518"/>
    </row>
    <row r="25" spans="1:14" s="56" customFormat="1" ht="11.25">
      <c r="A25" s="140" t="s">
        <v>4035</v>
      </c>
      <c r="B25" s="140" t="s">
        <v>218</v>
      </c>
      <c r="C25" s="208" t="s">
        <v>276</v>
      </c>
      <c r="D25" s="122" t="str">
        <f>IF((SUM(D26:D27)+SUM(D29)+SUM(D32)+SUM(D33)+SUM(D38))&gt;0,SUM(D26:D27)+SUM(D29)+SUM(D32)+SUM(D33)+SUM(D38),"-")</f>
        <v>-</v>
      </c>
      <c r="E25" s="489" t="str">
        <f>IF((SUM(E26:F27)+SUM(E29)+SUM(E32:F33)+SUM(E38))&gt;0,SUM(E26:F27)+SUM(E29)+SUM(E32:F33)+SUM(E38),"-")</f>
        <v>-</v>
      </c>
      <c r="F25" s="490"/>
      <c r="G25" s="489" t="str">
        <f>IF((SUM(G26:H27)+SUM(G29)+SUM(G32:H33)+SUM(G38))&gt;0,SUM(G26:H27)+SUM(G29)+SUM(G32:H33)+SUM(G38),"-")</f>
        <v>-</v>
      </c>
      <c r="H25" s="490"/>
      <c r="I25" s="489" t="str">
        <f>IF((SUM(I26:J27)+SUM(I29)+SUM(I32:J33)+SUM(I38))&gt;0,SUM(I26:J27)+SUM(I29)+SUM(I32:J33)+SUM(I38),"-")</f>
        <v>-</v>
      </c>
      <c r="J25" s="490"/>
      <c r="K25" s="489" t="str">
        <f>IF((SUM(K26:L27)+SUM(K29)+SUM(K32:L33)+SUM(K38))&gt;0,SUM(K26:L27)+SUM(K29)+SUM(K32:L33)+SUM(K38),"-")</f>
        <v>-</v>
      </c>
      <c r="L25" s="490"/>
      <c r="M25" s="489" t="str">
        <f>IF((SUM(M26:N27)+SUM(M29)+SUM(M32))&gt;0,SUM(M26:N27)+SUM(M29)+SUM(M32),"-")</f>
        <v>-</v>
      </c>
      <c r="N25" s="490"/>
    </row>
    <row r="26" spans="1:14" s="56" customFormat="1" ht="11.25">
      <c r="A26" s="96" t="s">
        <v>167</v>
      </c>
      <c r="B26" s="151">
        <v>1134</v>
      </c>
      <c r="C26" s="209" t="s">
        <v>277</v>
      </c>
      <c r="D26" s="122" t="s">
        <v>219</v>
      </c>
      <c r="E26" s="489" t="s">
        <v>219</v>
      </c>
      <c r="F26" s="490"/>
      <c r="G26" s="489" t="s">
        <v>219</v>
      </c>
      <c r="H26" s="490"/>
      <c r="I26" s="493" t="s">
        <v>219</v>
      </c>
      <c r="J26" s="494"/>
      <c r="K26" s="489" t="s">
        <v>219</v>
      </c>
      <c r="L26" s="490"/>
      <c r="M26" s="489" t="s">
        <v>219</v>
      </c>
      <c r="N26" s="490"/>
    </row>
    <row r="27" spans="1:14" s="56" customFormat="1" ht="11.25">
      <c r="A27" s="98" t="s">
        <v>175</v>
      </c>
      <c r="B27" s="151">
        <v>1135</v>
      </c>
      <c r="C27" s="209" t="s">
        <v>278</v>
      </c>
      <c r="D27" s="122" t="s">
        <v>219</v>
      </c>
      <c r="E27" s="489" t="s">
        <v>219</v>
      </c>
      <c r="F27" s="490"/>
      <c r="G27" s="489" t="s">
        <v>219</v>
      </c>
      <c r="H27" s="490"/>
      <c r="I27" s="489" t="s">
        <v>219</v>
      </c>
      <c r="J27" s="490"/>
      <c r="K27" s="489" t="s">
        <v>219</v>
      </c>
      <c r="L27" s="490"/>
      <c r="M27" s="489" t="s">
        <v>219</v>
      </c>
      <c r="N27" s="490"/>
    </row>
    <row r="28" spans="1:14" s="56" customFormat="1" ht="11.25" hidden="1" customHeight="1">
      <c r="A28" s="142" t="s">
        <v>295</v>
      </c>
      <c r="B28" s="213"/>
      <c r="C28" s="208" t="s">
        <v>279</v>
      </c>
      <c r="D28" s="122">
        <v>0</v>
      </c>
      <c r="E28" s="493">
        <v>0</v>
      </c>
      <c r="F28" s="494"/>
      <c r="G28" s="493">
        <v>0</v>
      </c>
      <c r="H28" s="494"/>
      <c r="I28" s="493">
        <v>0</v>
      </c>
      <c r="J28" s="494"/>
      <c r="K28" s="493">
        <v>0</v>
      </c>
      <c r="L28" s="494"/>
      <c r="M28" s="493">
        <v>0</v>
      </c>
      <c r="N28" s="494"/>
    </row>
    <row r="29" spans="1:14" s="56" customFormat="1" ht="22.5">
      <c r="A29" s="61" t="s">
        <v>237</v>
      </c>
      <c r="B29" s="205">
        <v>1170</v>
      </c>
      <c r="C29" s="210" t="s">
        <v>279</v>
      </c>
      <c r="D29" s="138" t="str">
        <f>IF(SUM(D30:D31)&gt;0,SUM(D30:D31),"-")</f>
        <v>-</v>
      </c>
      <c r="E29" s="491" t="str">
        <f>IF(SUM(E30:F31)&gt;0,SUM(E30:F31),"-")</f>
        <v>-</v>
      </c>
      <c r="F29" s="492"/>
      <c r="G29" s="491" t="str">
        <f>IF(SUM(G30:H31)&gt;0,SUM(G30:H31),"-")</f>
        <v>-</v>
      </c>
      <c r="H29" s="492"/>
      <c r="I29" s="491" t="str">
        <f>IF(SUM(I30:J31)&gt;0,SUM(I30:J31),"-")</f>
        <v>-</v>
      </c>
      <c r="J29" s="492"/>
      <c r="K29" s="491" t="str">
        <f>IF(SUM(K30:L31)&gt;0,SUM(K30:L31),"-")</f>
        <v>-</v>
      </c>
      <c r="L29" s="492"/>
      <c r="M29" s="491" t="str">
        <f>IF(SUM(M30:N31)&gt;0,SUM(M30:N31),"-")</f>
        <v>-</v>
      </c>
      <c r="N29" s="492"/>
    </row>
    <row r="30" spans="1:14" s="56" customFormat="1" ht="22.5">
      <c r="A30" s="60" t="s">
        <v>296</v>
      </c>
      <c r="B30" s="205">
        <v>1171</v>
      </c>
      <c r="C30" s="210" t="s">
        <v>280</v>
      </c>
      <c r="D30" s="122" t="s">
        <v>219</v>
      </c>
      <c r="E30" s="489" t="s">
        <v>219</v>
      </c>
      <c r="F30" s="490"/>
      <c r="G30" s="489" t="s">
        <v>219</v>
      </c>
      <c r="H30" s="490"/>
      <c r="I30" s="489" t="s">
        <v>219</v>
      </c>
      <c r="J30" s="490"/>
      <c r="K30" s="489" t="s">
        <v>219</v>
      </c>
      <c r="L30" s="490"/>
      <c r="M30" s="489" t="s">
        <v>219</v>
      </c>
      <c r="N30" s="490"/>
    </row>
    <row r="31" spans="1:14" s="56" customFormat="1" ht="21">
      <c r="A31" s="64" t="s">
        <v>297</v>
      </c>
      <c r="B31" s="205">
        <v>1172</v>
      </c>
      <c r="C31" s="210" t="s">
        <v>281</v>
      </c>
      <c r="D31" s="122" t="s">
        <v>219</v>
      </c>
      <c r="E31" s="489" t="s">
        <v>219</v>
      </c>
      <c r="F31" s="490"/>
      <c r="G31" s="489" t="s">
        <v>219</v>
      </c>
      <c r="H31" s="490"/>
      <c r="I31" s="489" t="s">
        <v>219</v>
      </c>
      <c r="J31" s="490"/>
      <c r="K31" s="489" t="s">
        <v>219</v>
      </c>
      <c r="L31" s="490"/>
      <c r="M31" s="489" t="s">
        <v>219</v>
      </c>
      <c r="N31" s="490"/>
    </row>
    <row r="32" spans="1:14" s="56" customFormat="1" ht="11.25">
      <c r="A32" s="144" t="s">
        <v>255</v>
      </c>
      <c r="B32" s="214">
        <v>2200</v>
      </c>
      <c r="C32" s="211" t="s">
        <v>282</v>
      </c>
      <c r="D32" s="122" t="s">
        <v>219</v>
      </c>
      <c r="E32" s="489" t="s">
        <v>219</v>
      </c>
      <c r="F32" s="490"/>
      <c r="G32" s="489" t="s">
        <v>219</v>
      </c>
      <c r="H32" s="490"/>
      <c r="I32" s="489" t="s">
        <v>219</v>
      </c>
      <c r="J32" s="490"/>
      <c r="K32" s="489" t="s">
        <v>219</v>
      </c>
      <c r="L32" s="490"/>
      <c r="M32" s="489" t="s">
        <v>219</v>
      </c>
      <c r="N32" s="490"/>
    </row>
    <row r="33" spans="1:14" s="56" customFormat="1" ht="12">
      <c r="A33" s="102" t="s">
        <v>156</v>
      </c>
      <c r="B33" s="151">
        <v>4100</v>
      </c>
      <c r="C33" s="211" t="s">
        <v>283</v>
      </c>
      <c r="D33" s="272" t="str">
        <f>IF(SUM(D35:D37)&gt;0,SUM(D35:D37),"-")</f>
        <v>-</v>
      </c>
      <c r="E33" s="491" t="str">
        <f>IF(SUM(E35:F37)&gt;0,SUM(E35:F37),"-")</f>
        <v>-</v>
      </c>
      <c r="F33" s="492"/>
      <c r="G33" s="491" t="str">
        <f>IF(SUM(G35:H37)&gt;0,SUM(G35:H37),"-")</f>
        <v>-</v>
      </c>
      <c r="H33" s="492"/>
      <c r="I33" s="491" t="str">
        <f>IF(SUM(I35:J37)&gt;0,SUM(I35:J37),"-")</f>
        <v>-</v>
      </c>
      <c r="J33" s="492"/>
      <c r="K33" s="491" t="str">
        <f>IF(SUM(K35:L37)&gt;0,SUM(K35:L37),"-")</f>
        <v>-</v>
      </c>
      <c r="L33" s="492"/>
      <c r="M33" s="522" t="s">
        <v>218</v>
      </c>
      <c r="N33" s="523"/>
    </row>
    <row r="34" spans="1:14" s="56" customFormat="1" ht="11.25">
      <c r="A34" s="104" t="s">
        <v>265</v>
      </c>
      <c r="B34" s="151">
        <v>4110</v>
      </c>
      <c r="C34" s="211" t="s">
        <v>284</v>
      </c>
      <c r="D34" s="271" t="str">
        <f>IF(SUM(D35:D37)&gt;0,SUM(D35:D37),"-")</f>
        <v>-</v>
      </c>
      <c r="E34" s="489" t="str">
        <f>IF(SUM(E35:F37)&gt;0,SUM(E35:F37),"-")</f>
        <v>-</v>
      </c>
      <c r="F34" s="490"/>
      <c r="G34" s="489" t="str">
        <f>IF(SUM(G35:H37)&gt;0,SUM(G35:H37),"-")</f>
        <v>-</v>
      </c>
      <c r="H34" s="490"/>
      <c r="I34" s="489" t="str">
        <f>IF(SUM(I35:J37)&gt;0,SUM(I35:J37),"-")</f>
        <v>-</v>
      </c>
      <c r="J34" s="490"/>
      <c r="K34" s="489" t="str">
        <f>IF(SUM(K35:L37)&gt;0,SUM(K35:L37),"-")</f>
        <v>-</v>
      </c>
      <c r="L34" s="490"/>
      <c r="M34" s="522" t="s">
        <v>218</v>
      </c>
      <c r="N34" s="523"/>
    </row>
    <row r="35" spans="1:14" s="56" customFormat="1" ht="11.25">
      <c r="A35" s="118" t="s">
        <v>266</v>
      </c>
      <c r="B35" s="151">
        <v>4111</v>
      </c>
      <c r="C35" s="151">
        <v>100</v>
      </c>
      <c r="D35" s="271" t="s">
        <v>219</v>
      </c>
      <c r="E35" s="489" t="s">
        <v>219</v>
      </c>
      <c r="F35" s="490"/>
      <c r="G35" s="489" t="s">
        <v>219</v>
      </c>
      <c r="H35" s="490"/>
      <c r="I35" s="489" t="s">
        <v>219</v>
      </c>
      <c r="J35" s="490"/>
      <c r="K35" s="489" t="s">
        <v>219</v>
      </c>
      <c r="L35" s="490"/>
      <c r="M35" s="522" t="s">
        <v>218</v>
      </c>
      <c r="N35" s="523"/>
    </row>
    <row r="36" spans="1:14" s="56" customFormat="1" ht="11.25">
      <c r="A36" s="118" t="s">
        <v>267</v>
      </c>
      <c r="B36" s="151">
        <v>4112</v>
      </c>
      <c r="C36" s="151">
        <v>110</v>
      </c>
      <c r="D36" s="271" t="s">
        <v>219</v>
      </c>
      <c r="E36" s="489" t="s">
        <v>219</v>
      </c>
      <c r="F36" s="490"/>
      <c r="G36" s="489" t="s">
        <v>219</v>
      </c>
      <c r="H36" s="490"/>
      <c r="I36" s="489" t="s">
        <v>219</v>
      </c>
      <c r="J36" s="490"/>
      <c r="K36" s="489" t="s">
        <v>219</v>
      </c>
      <c r="L36" s="490"/>
      <c r="M36" s="522" t="s">
        <v>218</v>
      </c>
      <c r="N36" s="523"/>
    </row>
    <row r="37" spans="1:14" s="56" customFormat="1" ht="12.75">
      <c r="A37" s="114" t="s">
        <v>168</v>
      </c>
      <c r="B37" s="151">
        <v>4113</v>
      </c>
      <c r="C37" s="151">
        <v>120</v>
      </c>
      <c r="D37" s="122" t="s">
        <v>219</v>
      </c>
      <c r="E37" s="495" t="s">
        <v>219</v>
      </c>
      <c r="F37" s="495"/>
      <c r="G37" s="495" t="s">
        <v>219</v>
      </c>
      <c r="H37" s="495"/>
      <c r="I37" s="495" t="s">
        <v>219</v>
      </c>
      <c r="J37" s="495"/>
      <c r="K37" s="495" t="s">
        <v>219</v>
      </c>
      <c r="L37" s="495"/>
      <c r="M37" s="524" t="s">
        <v>218</v>
      </c>
      <c r="N37" s="524"/>
    </row>
    <row r="38" spans="1:14" s="56" customFormat="1" ht="12">
      <c r="A38" s="102" t="s">
        <v>177</v>
      </c>
      <c r="B38" s="151">
        <v>4200</v>
      </c>
      <c r="C38" s="151">
        <v>130</v>
      </c>
      <c r="D38" s="122" t="str">
        <f>IF(SUM(D39)&gt;0,SUM(D39),"-")</f>
        <v>-</v>
      </c>
      <c r="E38" s="495" t="str">
        <f>IF(SUM(E39)&gt;0,SUM(E39),"-")</f>
        <v>-</v>
      </c>
      <c r="F38" s="495"/>
      <c r="G38" s="495" t="str">
        <f>IF(SUM(G39)&gt;0,SUM(G39),"-")</f>
        <v>-</v>
      </c>
      <c r="H38" s="495"/>
      <c r="I38" s="495" t="str">
        <f>IF(SUM(I39)&gt;0,SUM(I39),"-")</f>
        <v>-</v>
      </c>
      <c r="J38" s="495"/>
      <c r="K38" s="495" t="str">
        <f>IF(SUM(K39)&gt;0,SUM(K39),"-")</f>
        <v>-</v>
      </c>
      <c r="L38" s="495"/>
      <c r="M38" s="524" t="s">
        <v>218</v>
      </c>
      <c r="N38" s="524"/>
    </row>
    <row r="39" spans="1:14" s="56" customFormat="1" ht="11.25">
      <c r="A39" s="96" t="s">
        <v>268</v>
      </c>
      <c r="B39" s="151">
        <v>4210</v>
      </c>
      <c r="C39" s="151">
        <v>140</v>
      </c>
      <c r="D39" s="122" t="s">
        <v>219</v>
      </c>
      <c r="E39" s="489" t="s">
        <v>219</v>
      </c>
      <c r="F39" s="490"/>
      <c r="G39" s="489" t="s">
        <v>219</v>
      </c>
      <c r="H39" s="490"/>
      <c r="I39" s="489" t="s">
        <v>219</v>
      </c>
      <c r="J39" s="490"/>
      <c r="K39" s="489" t="s">
        <v>219</v>
      </c>
      <c r="L39" s="490"/>
      <c r="M39" s="524" t="s">
        <v>218</v>
      </c>
      <c r="N39" s="524"/>
    </row>
    <row r="40" spans="1:14" ht="11.25" customHeight="1">
      <c r="A40" s="496" t="s">
        <v>549</v>
      </c>
      <c r="B40" s="496"/>
      <c r="C40" s="496"/>
      <c r="D40" s="496"/>
    </row>
    <row r="41" spans="1:14">
      <c r="B41" s="26" t="e">
        <f>#REF!</f>
        <v>#REF!</v>
      </c>
      <c r="C41" s="63"/>
      <c r="D41" s="63"/>
      <c r="E41" s="63"/>
      <c r="F41" s="63"/>
      <c r="G41" s="521"/>
      <c r="H41" s="521"/>
      <c r="K41" s="417" t="e">
        <f>#REF!</f>
        <v>#REF!</v>
      </c>
      <c r="L41" s="417"/>
      <c r="M41" s="417"/>
    </row>
    <row r="42" spans="1:14" ht="10.5" customHeight="1">
      <c r="B42"/>
      <c r="C42" s="63"/>
      <c r="D42" s="63"/>
      <c r="E42" s="63"/>
      <c r="F42" s="63"/>
      <c r="G42" s="520" t="s">
        <v>263</v>
      </c>
      <c r="H42" s="520"/>
      <c r="K42" s="293" t="s">
        <v>4036</v>
      </c>
      <c r="L42" s="293"/>
      <c r="M42" s="1"/>
    </row>
    <row r="43" spans="1:14" ht="18.75" customHeight="1">
      <c r="A43" s="55" t="e">
        <f>#REF!</f>
        <v>#REF!</v>
      </c>
      <c r="B43" s="26" t="e">
        <f>#REF!</f>
        <v>#REF!</v>
      </c>
      <c r="C43" s="63"/>
      <c r="D43" s="63"/>
      <c r="E43" s="63"/>
      <c r="F43" s="63"/>
      <c r="G43" s="521"/>
      <c r="H43" s="521"/>
      <c r="K43" s="417" t="e">
        <f>#REF!</f>
        <v>#REF!</v>
      </c>
      <c r="L43" s="417"/>
      <c r="M43" s="417"/>
    </row>
    <row r="44" spans="1:14">
      <c r="B44" s="55"/>
      <c r="C44" s="55"/>
      <c r="D44" s="55"/>
      <c r="E44" s="55"/>
      <c r="F44" s="55"/>
      <c r="G44" s="520" t="s">
        <v>263</v>
      </c>
      <c r="H44" s="520"/>
      <c r="K44" s="293" t="s">
        <v>4036</v>
      </c>
      <c r="L44" s="293"/>
      <c r="M44" s="1"/>
    </row>
  </sheetData>
  <sheetProtection sheet="1" formatColumns="0"/>
  <mergeCells count="115">
    <mergeCell ref="E38:F38"/>
    <mergeCell ref="E39:F39"/>
    <mergeCell ref="M38:N38"/>
    <mergeCell ref="M39:N39"/>
    <mergeCell ref="M35:N35"/>
    <mergeCell ref="K36:L36"/>
    <mergeCell ref="M36:N36"/>
    <mergeCell ref="K38:L38"/>
    <mergeCell ref="K35:L35"/>
    <mergeCell ref="K37:L37"/>
    <mergeCell ref="M37:N37"/>
    <mergeCell ref="G44:H44"/>
    <mergeCell ref="G41:H41"/>
    <mergeCell ref="K41:M41"/>
    <mergeCell ref="G42:H42"/>
    <mergeCell ref="K43:M43"/>
    <mergeCell ref="M31:N31"/>
    <mergeCell ref="K31:L31"/>
    <mergeCell ref="M33:N33"/>
    <mergeCell ref="M32:N32"/>
    <mergeCell ref="M34:N34"/>
    <mergeCell ref="I35:J35"/>
    <mergeCell ref="G38:H38"/>
    <mergeCell ref="G39:H39"/>
    <mergeCell ref="G43:H43"/>
    <mergeCell ref="K33:L33"/>
    <mergeCell ref="K34:L34"/>
    <mergeCell ref="K32:L32"/>
    <mergeCell ref="I33:J33"/>
    <mergeCell ref="I34:J34"/>
    <mergeCell ref="G34:H34"/>
    <mergeCell ref="G33:H33"/>
    <mergeCell ref="M28:N28"/>
    <mergeCell ref="M30:N30"/>
    <mergeCell ref="M29:N29"/>
    <mergeCell ref="K30:L30"/>
    <mergeCell ref="K29:L29"/>
    <mergeCell ref="K28:L28"/>
    <mergeCell ref="M21:N23"/>
    <mergeCell ref="G19:J19"/>
    <mergeCell ref="E24:F24"/>
    <mergeCell ref="D19:F19"/>
    <mergeCell ref="K26:L26"/>
    <mergeCell ref="K27:L27"/>
    <mergeCell ref="M25:N25"/>
    <mergeCell ref="G24:H24"/>
    <mergeCell ref="I24:J24"/>
    <mergeCell ref="K24:L24"/>
    <mergeCell ref="M24:N24"/>
    <mergeCell ref="M26:N26"/>
    <mergeCell ref="M27:N27"/>
    <mergeCell ref="B11:L11"/>
    <mergeCell ref="J1:N3"/>
    <mergeCell ref="A4:N4"/>
    <mergeCell ref="B9:L9"/>
    <mergeCell ref="B10:L10"/>
    <mergeCell ref="A12:D12"/>
    <mergeCell ref="A5:N5"/>
    <mergeCell ref="B19:B23"/>
    <mergeCell ref="A6:N6"/>
    <mergeCell ref="A13:D13"/>
    <mergeCell ref="F13:L13"/>
    <mergeCell ref="A15:D15"/>
    <mergeCell ref="F15:L15"/>
    <mergeCell ref="A14:D14"/>
    <mergeCell ref="F14:L14"/>
    <mergeCell ref="A18:L18"/>
    <mergeCell ref="F12:L12"/>
    <mergeCell ref="D20:D23"/>
    <mergeCell ref="E20:F23"/>
    <mergeCell ref="K21:L23"/>
    <mergeCell ref="I20:J23"/>
    <mergeCell ref="C19:C23"/>
    <mergeCell ref="A40:D40"/>
    <mergeCell ref="K39:L39"/>
    <mergeCell ref="E27:F27"/>
    <mergeCell ref="G27:H27"/>
    <mergeCell ref="I38:J38"/>
    <mergeCell ref="A19:A23"/>
    <mergeCell ref="E25:F25"/>
    <mergeCell ref="E26:F26"/>
    <mergeCell ref="G26:H26"/>
    <mergeCell ref="I28:J28"/>
    <mergeCell ref="I26:J26"/>
    <mergeCell ref="K19:N20"/>
    <mergeCell ref="G20:H23"/>
    <mergeCell ref="I25:J25"/>
    <mergeCell ref="K25:L25"/>
    <mergeCell ref="I27:J27"/>
    <mergeCell ref="G31:H31"/>
    <mergeCell ref="G30:H30"/>
    <mergeCell ref="I39:J39"/>
    <mergeCell ref="E29:F29"/>
    <mergeCell ref="I36:J36"/>
    <mergeCell ref="E28:F28"/>
    <mergeCell ref="E30:F30"/>
    <mergeCell ref="E33:F33"/>
    <mergeCell ref="E31:F31"/>
    <mergeCell ref="I29:J29"/>
    <mergeCell ref="G29:H29"/>
    <mergeCell ref="G25:H25"/>
    <mergeCell ref="G28:H28"/>
    <mergeCell ref="G37:H37"/>
    <mergeCell ref="G36:H36"/>
    <mergeCell ref="G35:H35"/>
    <mergeCell ref="I30:J30"/>
    <mergeCell ref="I31:J31"/>
    <mergeCell ref="I37:J37"/>
    <mergeCell ref="E32:F32"/>
    <mergeCell ref="G32:H32"/>
    <mergeCell ref="I32:J32"/>
    <mergeCell ref="E34:F34"/>
    <mergeCell ref="E37:F37"/>
    <mergeCell ref="E36:F36"/>
    <mergeCell ref="E35:F35"/>
  </mergeCells>
  <phoneticPr fontId="0" type="noConversion"/>
  <pageMargins left="0.16" right="0.15" top="0.2" bottom="0.19" header="0.09" footer="0.16"/>
  <pageSetup paperSize="9" orientation="landscape" r:id="rId1"/>
</worksheet>
</file>

<file path=xl/worksheets/sheet193.xml><?xml version="1.0" encoding="utf-8"?>
<worksheet xmlns="http://schemas.openxmlformats.org/spreadsheetml/2006/main" xmlns:r="http://schemas.openxmlformats.org/officeDocument/2006/relationships">
  <sheetPr codeName="Аркуш153"/>
  <dimension ref="A1:N44"/>
  <sheetViews>
    <sheetView topLeftCell="A19" workbookViewId="0">
      <selection activeCell="D49" sqref="D49"/>
    </sheetView>
  </sheetViews>
  <sheetFormatPr defaultRowHeight="15"/>
  <cols>
    <col min="1" max="1" width="39.42578125" style="62" customWidth="1"/>
    <col min="2" max="2" width="6.28515625" style="62" customWidth="1"/>
    <col min="3" max="3" width="5.85546875" style="62" customWidth="1"/>
    <col min="4" max="4" width="10.7109375" style="62" customWidth="1"/>
    <col min="5" max="5" width="7.28515625" style="62" customWidth="1"/>
    <col min="6" max="6" width="5.7109375" style="62" customWidth="1"/>
    <col min="7" max="7" width="7.85546875" style="62" customWidth="1"/>
    <col min="8" max="8" width="3.140625" style="62" customWidth="1"/>
    <col min="9" max="9" width="7.28515625" style="62" customWidth="1"/>
    <col min="10" max="10" width="3.85546875" style="62" customWidth="1"/>
    <col min="11" max="11" width="6.85546875" style="62" customWidth="1"/>
    <col min="12" max="12" width="4.140625" style="62" customWidth="1"/>
    <col min="13" max="13" width="9.140625" style="62" customWidth="1"/>
    <col min="14" max="14" width="12" style="62" customWidth="1"/>
    <col min="15" max="16384" width="9.140625" style="62"/>
  </cols>
  <sheetData>
    <row r="1" spans="1:14" s="55" customFormat="1" ht="15" customHeight="1">
      <c r="J1" s="507" t="s">
        <v>579</v>
      </c>
      <c r="K1" s="508"/>
      <c r="L1" s="508"/>
      <c r="M1" s="508"/>
      <c r="N1" s="508"/>
    </row>
    <row r="2" spans="1:14" s="55" customFormat="1">
      <c r="J2" s="508"/>
      <c r="K2" s="508"/>
      <c r="L2" s="508"/>
      <c r="M2" s="508"/>
      <c r="N2" s="508"/>
    </row>
    <row r="3" spans="1:14" s="55" customFormat="1" ht="3.75" customHeight="1">
      <c r="J3" s="508"/>
      <c r="K3" s="508"/>
      <c r="L3" s="508"/>
      <c r="M3" s="508"/>
      <c r="N3" s="508"/>
    </row>
    <row r="4" spans="1:14" s="55" customFormat="1">
      <c r="A4" s="509" t="s">
        <v>436</v>
      </c>
      <c r="B4" s="509"/>
      <c r="C4" s="509"/>
      <c r="D4" s="509"/>
      <c r="E4" s="509"/>
      <c r="F4" s="509"/>
      <c r="G4" s="509"/>
      <c r="H4" s="509"/>
      <c r="I4" s="509"/>
      <c r="J4" s="509"/>
      <c r="K4" s="509"/>
      <c r="L4" s="509"/>
      <c r="M4" s="509"/>
      <c r="N4" s="509"/>
    </row>
    <row r="5" spans="1:14" s="55" customFormat="1">
      <c r="A5" s="512" t="s">
        <v>1634</v>
      </c>
      <c r="B5" s="512"/>
      <c r="C5" s="512"/>
      <c r="D5" s="512"/>
      <c r="E5" s="512"/>
      <c r="F5" s="512"/>
      <c r="G5" s="512"/>
      <c r="H5" s="512"/>
      <c r="I5" s="512"/>
      <c r="J5" s="512"/>
      <c r="K5" s="512"/>
      <c r="L5" s="512"/>
      <c r="M5" s="512"/>
      <c r="N5" s="512"/>
    </row>
    <row r="6" spans="1:14" s="55" customFormat="1">
      <c r="A6" s="512" t="e">
        <f>CONCATENATE("на ",#REF!," ",#REF!)</f>
        <v>#REF!</v>
      </c>
      <c r="B6" s="512"/>
      <c r="C6" s="512"/>
      <c r="D6" s="512"/>
      <c r="E6" s="512"/>
      <c r="F6" s="512"/>
      <c r="G6" s="512"/>
      <c r="H6" s="512"/>
      <c r="I6" s="512"/>
      <c r="J6" s="512"/>
      <c r="K6" s="512"/>
      <c r="L6" s="512"/>
      <c r="M6" s="512"/>
      <c r="N6" s="512"/>
    </row>
    <row r="7" spans="1:14" s="56" customFormat="1" ht="11.25"/>
    <row r="8" spans="1:14" s="56" customFormat="1" ht="3.75" customHeight="1">
      <c r="N8" s="203" t="s">
        <v>437</v>
      </c>
    </row>
    <row r="9" spans="1:14" s="56" customFormat="1" ht="21" customHeight="1">
      <c r="A9" s="67" t="s">
        <v>438</v>
      </c>
      <c r="B9" s="510" t="e">
        <f>#REF!</f>
        <v>#REF!</v>
      </c>
      <c r="C9" s="510"/>
      <c r="D9" s="510"/>
      <c r="E9" s="510"/>
      <c r="F9" s="510"/>
      <c r="G9" s="510"/>
      <c r="H9" s="510"/>
      <c r="I9" s="510"/>
      <c r="J9" s="510"/>
      <c r="K9" s="510"/>
      <c r="L9" s="230"/>
      <c r="M9" s="70" t="e">
        <f>#REF!</f>
        <v>#REF!</v>
      </c>
      <c r="N9" s="68" t="e">
        <f>#REF!</f>
        <v>#REF!</v>
      </c>
    </row>
    <row r="10" spans="1:14" s="56" customFormat="1" ht="11.25" customHeight="1">
      <c r="A10" s="57" t="s">
        <v>201</v>
      </c>
      <c r="B10" s="535" t="e">
        <f>#REF!</f>
        <v>#REF!</v>
      </c>
      <c r="C10" s="535"/>
      <c r="D10" s="535"/>
      <c r="E10" s="535"/>
      <c r="F10" s="535"/>
      <c r="G10" s="535"/>
      <c r="H10" s="535"/>
      <c r="I10" s="535"/>
      <c r="J10" s="535"/>
      <c r="K10" s="535"/>
      <c r="L10" s="231"/>
      <c r="M10" s="70" t="e">
        <f>#REF!</f>
        <v>#REF!</v>
      </c>
      <c r="N10" s="68" t="e">
        <f>#REF!</f>
        <v>#REF!</v>
      </c>
    </row>
    <row r="11" spans="1:14" s="56" customFormat="1" ht="11.25" customHeight="1">
      <c r="A11" s="204" t="str">
        <f>'Ф.7(СФ).10'!A11</f>
        <v>Організаційно-правова форма господарювання</v>
      </c>
      <c r="B11" s="533" t="e">
        <f>#REF!</f>
        <v>#REF!</v>
      </c>
      <c r="C11" s="534"/>
      <c r="D11" s="534"/>
      <c r="E11" s="534"/>
      <c r="F11" s="534"/>
      <c r="G11" s="534"/>
      <c r="H11" s="534"/>
      <c r="I11" s="534"/>
      <c r="J11" s="534"/>
      <c r="K11" s="534"/>
      <c r="L11" s="534"/>
      <c r="M11" s="70" t="e">
        <f>#REF!</f>
        <v>#REF!</v>
      </c>
      <c r="N11" s="68" t="e">
        <f>#REF!</f>
        <v>#REF!</v>
      </c>
    </row>
    <row r="12" spans="1:14" s="56" customFormat="1" ht="11.25" customHeight="1">
      <c r="A12" s="511" t="s">
        <v>203</v>
      </c>
      <c r="B12" s="511"/>
      <c r="C12" s="511"/>
      <c r="D12" s="511"/>
      <c r="E12" s="222" t="e">
        <f>#REF!</f>
        <v>#REF!</v>
      </c>
      <c r="F12" s="468" t="e">
        <f>IF(E12&gt;0,VLOOKUP(E12,'ДовидникКВК(ГОС)'!A:B,2,FALSE),"")</f>
        <v>#REF!</v>
      </c>
      <c r="G12" s="468"/>
      <c r="H12" s="468"/>
      <c r="I12" s="468"/>
      <c r="J12" s="468"/>
      <c r="K12" s="468"/>
      <c r="L12" s="468"/>
    </row>
    <row r="13" spans="1:14" s="56" customFormat="1" ht="22.5" customHeight="1">
      <c r="A13" s="536" t="s">
        <v>205</v>
      </c>
      <c r="B13" s="536"/>
      <c r="C13" s="536"/>
      <c r="D13" s="536"/>
      <c r="E13" s="285"/>
      <c r="F13" s="472" t="str">
        <f>IF(E13&gt;0,VLOOKUP(E13,ДовидникКПК!B:C,2,FALSE),"")</f>
        <v/>
      </c>
      <c r="G13" s="472"/>
      <c r="H13" s="472"/>
      <c r="I13" s="472"/>
      <c r="J13" s="472"/>
      <c r="K13" s="472"/>
      <c r="L13" s="472"/>
      <c r="M13" s="537"/>
      <c r="N13" s="537"/>
    </row>
    <row r="14" spans="1:14" s="56" customFormat="1" ht="22.5" customHeight="1">
      <c r="A14" s="538" t="s">
        <v>449</v>
      </c>
      <c r="B14" s="538"/>
      <c r="C14" s="538"/>
      <c r="D14" s="538"/>
      <c r="E14" s="223" t="e">
        <f>#REF!</f>
        <v>#REF!</v>
      </c>
      <c r="F14" s="465" t="e">
        <f>#REF!</f>
        <v>#REF!</v>
      </c>
      <c r="G14" s="465"/>
      <c r="H14" s="465"/>
      <c r="I14" s="465"/>
      <c r="J14" s="465"/>
      <c r="K14" s="465"/>
      <c r="L14" s="465"/>
      <c r="M14" s="539"/>
      <c r="N14" s="539"/>
    </row>
    <row r="15" spans="1:14" s="56" customFormat="1" ht="22.5" customHeight="1">
      <c r="A15" s="538" t="s">
        <v>206</v>
      </c>
      <c r="B15" s="538"/>
      <c r="C15" s="538"/>
      <c r="D15" s="538"/>
      <c r="E15" s="83"/>
      <c r="F15" s="465" t="str">
        <f>IF(E15&gt;0,VLOOKUP(E15,ДовидникКФК!A:B,2,FALSE),"")</f>
        <v/>
      </c>
      <c r="G15" s="465"/>
      <c r="H15" s="465"/>
      <c r="I15" s="465"/>
      <c r="J15" s="465"/>
      <c r="K15" s="465"/>
      <c r="L15" s="465"/>
      <c r="M15" s="539"/>
      <c r="N15" s="539"/>
    </row>
    <row r="16" spans="1:14" s="56" customFormat="1" ht="11.25">
      <c r="A16" s="199" t="s">
        <v>1616</v>
      </c>
    </row>
    <row r="17" spans="1:14" s="56" customFormat="1" ht="11.25">
      <c r="A17" s="58" t="s">
        <v>207</v>
      </c>
      <c r="H17" s="59"/>
    </row>
    <row r="18" spans="1:14" s="56" customFormat="1" ht="11.25">
      <c r="A18" s="515" t="s">
        <v>300</v>
      </c>
      <c r="B18" s="515"/>
      <c r="C18" s="515"/>
      <c r="D18" s="515"/>
      <c r="E18" s="515"/>
      <c r="F18" s="515"/>
      <c r="G18" s="515"/>
      <c r="H18" s="515"/>
      <c r="I18" s="515"/>
      <c r="J18" s="515"/>
      <c r="K18" s="515"/>
      <c r="L18" s="515"/>
    </row>
    <row r="19" spans="1:14" s="56" customFormat="1" ht="11.25" customHeight="1">
      <c r="A19" s="525" t="s">
        <v>209</v>
      </c>
      <c r="B19" s="532" t="s">
        <v>446</v>
      </c>
      <c r="C19" s="525" t="s">
        <v>211</v>
      </c>
      <c r="D19" s="542" t="s">
        <v>212</v>
      </c>
      <c r="E19" s="542"/>
      <c r="F19" s="542"/>
      <c r="G19" s="525" t="s">
        <v>213</v>
      </c>
      <c r="H19" s="525"/>
      <c r="I19" s="525"/>
      <c r="J19" s="525"/>
      <c r="K19" s="526" t="s">
        <v>4034</v>
      </c>
      <c r="L19" s="527"/>
      <c r="M19" s="527"/>
      <c r="N19" s="528"/>
    </row>
    <row r="20" spans="1:14" s="56" customFormat="1" ht="11.25">
      <c r="A20" s="525"/>
      <c r="B20" s="525"/>
      <c r="C20" s="525"/>
      <c r="D20" s="532" t="s">
        <v>545</v>
      </c>
      <c r="E20" s="532" t="s">
        <v>539</v>
      </c>
      <c r="F20" s="525"/>
      <c r="G20" s="532" t="s">
        <v>546</v>
      </c>
      <c r="H20" s="525"/>
      <c r="I20" s="532" t="s">
        <v>539</v>
      </c>
      <c r="J20" s="525"/>
      <c r="K20" s="529"/>
      <c r="L20" s="530"/>
      <c r="M20" s="530"/>
      <c r="N20" s="531"/>
    </row>
    <row r="21" spans="1:14" s="56" customFormat="1" ht="11.25">
      <c r="A21" s="525"/>
      <c r="B21" s="525"/>
      <c r="C21" s="525"/>
      <c r="D21" s="525"/>
      <c r="E21" s="525"/>
      <c r="F21" s="525"/>
      <c r="G21" s="525"/>
      <c r="H21" s="525"/>
      <c r="I21" s="525"/>
      <c r="J21" s="525"/>
      <c r="K21" s="532" t="s">
        <v>547</v>
      </c>
      <c r="L21" s="525"/>
      <c r="M21" s="526" t="s">
        <v>548</v>
      </c>
      <c r="N21" s="528"/>
    </row>
    <row r="22" spans="1:14" s="56" customFormat="1" ht="11.25" customHeight="1">
      <c r="A22" s="525"/>
      <c r="B22" s="525"/>
      <c r="C22" s="525"/>
      <c r="D22" s="525"/>
      <c r="E22" s="525"/>
      <c r="F22" s="525"/>
      <c r="G22" s="525"/>
      <c r="H22" s="525"/>
      <c r="I22" s="525"/>
      <c r="J22" s="525"/>
      <c r="K22" s="525"/>
      <c r="L22" s="525"/>
      <c r="M22" s="540"/>
      <c r="N22" s="541"/>
    </row>
    <row r="23" spans="1:14" s="56" customFormat="1" ht="10.5" customHeight="1">
      <c r="A23" s="525"/>
      <c r="B23" s="525"/>
      <c r="C23" s="525"/>
      <c r="D23" s="525"/>
      <c r="E23" s="525"/>
      <c r="F23" s="525"/>
      <c r="G23" s="525"/>
      <c r="H23" s="525"/>
      <c r="I23" s="525"/>
      <c r="J23" s="525"/>
      <c r="K23" s="525"/>
      <c r="L23" s="525"/>
      <c r="M23" s="529"/>
      <c r="N23" s="531"/>
    </row>
    <row r="24" spans="1:14" s="56" customFormat="1" ht="11.25">
      <c r="A24" s="76">
        <v>1</v>
      </c>
      <c r="B24" s="84">
        <v>2</v>
      </c>
      <c r="C24" s="76">
        <v>3</v>
      </c>
      <c r="D24" s="84">
        <v>4</v>
      </c>
      <c r="E24" s="518">
        <v>5</v>
      </c>
      <c r="F24" s="518"/>
      <c r="G24" s="518">
        <v>6</v>
      </c>
      <c r="H24" s="518"/>
      <c r="I24" s="518">
        <v>7</v>
      </c>
      <c r="J24" s="518"/>
      <c r="K24" s="518">
        <v>8</v>
      </c>
      <c r="L24" s="518"/>
      <c r="M24" s="518">
        <v>9</v>
      </c>
      <c r="N24" s="518"/>
    </row>
    <row r="25" spans="1:14" s="56" customFormat="1" ht="11.25">
      <c r="A25" s="85" t="s">
        <v>4035</v>
      </c>
      <c r="B25" s="140" t="s">
        <v>218</v>
      </c>
      <c r="C25" s="145" t="s">
        <v>276</v>
      </c>
      <c r="D25" s="122" t="str">
        <f>IF((SUM(D26:D27)+SUM(D29)+SUM(D32)+SUM(D33)+SUM(D38))&gt;0,SUM(D26:D27)+SUM(D29)+SUM(D32)+SUM(D33)+SUM(D38),"-")</f>
        <v>-</v>
      </c>
      <c r="E25" s="489" t="str">
        <f>IF((SUM(E26:F27)+SUM(E29)+SUM(E32:F33)+SUM(E38))&gt;0,SUM(E26:F27)+SUM(E29)+SUM(E32:F33)+SUM(E38),"-")</f>
        <v>-</v>
      </c>
      <c r="F25" s="490"/>
      <c r="G25" s="489" t="str">
        <f>IF((SUM(G26:H27)+SUM(G29)+SUM(G32:H33)+SUM(G38))&gt;0,SUM(G26:H27)+SUM(G29)+SUM(G32:H33)+SUM(G38),"-")</f>
        <v>-</v>
      </c>
      <c r="H25" s="490"/>
      <c r="I25" s="489" t="str">
        <f>IF((SUM(I26:J27)+SUM(I29)+SUM(I32:J33)+SUM(I38))&gt;0,SUM(I26:J27)+SUM(I29)+SUM(I32:J33)+SUM(I38),"-")</f>
        <v>-</v>
      </c>
      <c r="J25" s="490"/>
      <c r="K25" s="489" t="str">
        <f>IF((SUM(K26:L27)+SUM(K29)+SUM(K32:L33)+SUM(K38))&gt;0,SUM(K26:L27)+SUM(K29)+SUM(K32:L33)+SUM(K38),"-")</f>
        <v>-</v>
      </c>
      <c r="L25" s="490"/>
      <c r="M25" s="489" t="str">
        <f>IF((SUM(M26:N27)+SUM(M29)+SUM(M32))&gt;0,SUM(M26:N27)+SUM(M29)+SUM(M32),"-")</f>
        <v>-</v>
      </c>
      <c r="N25" s="490"/>
    </row>
    <row r="26" spans="1:14" s="56" customFormat="1" ht="11.25">
      <c r="A26" s="96" t="s">
        <v>167</v>
      </c>
      <c r="B26" s="151">
        <v>1134</v>
      </c>
      <c r="C26" s="206" t="s">
        <v>277</v>
      </c>
      <c r="D26" s="122" t="s">
        <v>219</v>
      </c>
      <c r="E26" s="489" t="s">
        <v>219</v>
      </c>
      <c r="F26" s="490"/>
      <c r="G26" s="489" t="s">
        <v>219</v>
      </c>
      <c r="H26" s="490"/>
      <c r="I26" s="493" t="s">
        <v>219</v>
      </c>
      <c r="J26" s="494"/>
      <c r="K26" s="489" t="s">
        <v>219</v>
      </c>
      <c r="L26" s="490"/>
      <c r="M26" s="489" t="s">
        <v>219</v>
      </c>
      <c r="N26" s="490"/>
    </row>
    <row r="27" spans="1:14" s="56" customFormat="1" ht="11.25">
      <c r="A27" s="98" t="s">
        <v>175</v>
      </c>
      <c r="B27" s="151">
        <v>1135</v>
      </c>
      <c r="C27" s="206" t="s">
        <v>278</v>
      </c>
      <c r="D27" s="122" t="s">
        <v>219</v>
      </c>
      <c r="E27" s="489" t="s">
        <v>219</v>
      </c>
      <c r="F27" s="490"/>
      <c r="G27" s="489" t="s">
        <v>219</v>
      </c>
      <c r="H27" s="490"/>
      <c r="I27" s="489" t="s">
        <v>219</v>
      </c>
      <c r="J27" s="490"/>
      <c r="K27" s="489" t="s">
        <v>219</v>
      </c>
      <c r="L27" s="490"/>
      <c r="M27" s="489" t="s">
        <v>219</v>
      </c>
      <c r="N27" s="490"/>
    </row>
    <row r="28" spans="1:14" s="56" customFormat="1" ht="11.25" hidden="1" customHeight="1">
      <c r="A28" s="141" t="s">
        <v>295</v>
      </c>
      <c r="B28" s="212"/>
      <c r="C28" s="145" t="s">
        <v>279</v>
      </c>
      <c r="D28" s="122">
        <v>0</v>
      </c>
      <c r="E28" s="493">
        <v>0</v>
      </c>
      <c r="F28" s="494"/>
      <c r="G28" s="493">
        <v>0</v>
      </c>
      <c r="H28" s="494"/>
      <c r="I28" s="493">
        <v>0</v>
      </c>
      <c r="J28" s="494"/>
      <c r="K28" s="493">
        <v>0</v>
      </c>
      <c r="L28" s="494"/>
      <c r="M28" s="493">
        <v>0</v>
      </c>
      <c r="N28" s="494"/>
    </row>
    <row r="29" spans="1:14" s="56" customFormat="1" ht="22.5">
      <c r="A29" s="78" t="s">
        <v>237</v>
      </c>
      <c r="B29" s="202">
        <v>1170</v>
      </c>
      <c r="C29" s="146" t="s">
        <v>279</v>
      </c>
      <c r="D29" s="138" t="str">
        <f>IF(SUM(D30:D31)&gt;0,SUM(D30:D31),"-")</f>
        <v>-</v>
      </c>
      <c r="E29" s="491" t="str">
        <f>IF(SUM(E30:F31)&gt;0,SUM(E30:F31),"-")</f>
        <v>-</v>
      </c>
      <c r="F29" s="492"/>
      <c r="G29" s="491" t="str">
        <f>IF(SUM(G30:H31)&gt;0,SUM(G30:H31),"-")</f>
        <v>-</v>
      </c>
      <c r="H29" s="492"/>
      <c r="I29" s="491" t="str">
        <f>IF(SUM(I30:J31)&gt;0,SUM(I30:J31),"-")</f>
        <v>-</v>
      </c>
      <c r="J29" s="492"/>
      <c r="K29" s="491" t="str">
        <f>IF(SUM(K30:L31)&gt;0,SUM(K30:L31),"-")</f>
        <v>-</v>
      </c>
      <c r="L29" s="492"/>
      <c r="M29" s="491" t="str">
        <f>IF(SUM(M30:N31)&gt;0,SUM(M30:N31),"-")</f>
        <v>-</v>
      </c>
      <c r="N29" s="492"/>
    </row>
    <row r="30" spans="1:14" s="56" customFormat="1" ht="22.5">
      <c r="A30" s="77" t="s">
        <v>296</v>
      </c>
      <c r="B30" s="202">
        <v>1171</v>
      </c>
      <c r="C30" s="146" t="s">
        <v>280</v>
      </c>
      <c r="D30" s="122" t="s">
        <v>219</v>
      </c>
      <c r="E30" s="489" t="s">
        <v>219</v>
      </c>
      <c r="F30" s="490"/>
      <c r="G30" s="489" t="s">
        <v>219</v>
      </c>
      <c r="H30" s="490"/>
      <c r="I30" s="489" t="s">
        <v>219</v>
      </c>
      <c r="J30" s="490"/>
      <c r="K30" s="489" t="s">
        <v>219</v>
      </c>
      <c r="L30" s="490"/>
      <c r="M30" s="489" t="s">
        <v>219</v>
      </c>
      <c r="N30" s="490"/>
    </row>
    <row r="31" spans="1:14" s="56" customFormat="1" ht="21">
      <c r="A31" s="79" t="s">
        <v>297</v>
      </c>
      <c r="B31" s="202">
        <v>1172</v>
      </c>
      <c r="C31" s="146" t="s">
        <v>281</v>
      </c>
      <c r="D31" s="122" t="s">
        <v>219</v>
      </c>
      <c r="E31" s="489" t="s">
        <v>219</v>
      </c>
      <c r="F31" s="490"/>
      <c r="G31" s="489" t="s">
        <v>219</v>
      </c>
      <c r="H31" s="490"/>
      <c r="I31" s="489" t="s">
        <v>219</v>
      </c>
      <c r="J31" s="490"/>
      <c r="K31" s="489" t="s">
        <v>219</v>
      </c>
      <c r="L31" s="490"/>
      <c r="M31" s="489" t="s">
        <v>219</v>
      </c>
      <c r="N31" s="490"/>
    </row>
    <row r="32" spans="1:14" s="56" customFormat="1" ht="11.25">
      <c r="A32" s="143" t="s">
        <v>255</v>
      </c>
      <c r="B32" s="197">
        <v>2200</v>
      </c>
      <c r="C32" s="207" t="s">
        <v>282</v>
      </c>
      <c r="D32" s="122" t="s">
        <v>219</v>
      </c>
      <c r="E32" s="489" t="s">
        <v>219</v>
      </c>
      <c r="F32" s="490"/>
      <c r="G32" s="489" t="s">
        <v>219</v>
      </c>
      <c r="H32" s="490"/>
      <c r="I32" s="489" t="s">
        <v>219</v>
      </c>
      <c r="J32" s="490"/>
      <c r="K32" s="489" t="s">
        <v>219</v>
      </c>
      <c r="L32" s="490"/>
      <c r="M32" s="489" t="s">
        <v>219</v>
      </c>
      <c r="N32" s="490"/>
    </row>
    <row r="33" spans="1:14" s="56" customFormat="1" ht="12">
      <c r="A33" s="102" t="s">
        <v>156</v>
      </c>
      <c r="B33" s="151">
        <v>4100</v>
      </c>
      <c r="C33" s="207" t="s">
        <v>283</v>
      </c>
      <c r="D33" s="272" t="str">
        <f>IF(SUM(D35:D37)&gt;0,SUM(D35:D37),"-")</f>
        <v>-</v>
      </c>
      <c r="E33" s="491" t="str">
        <f>IF(SUM(E35:F37)&gt;0,SUM(E35:F37),"-")</f>
        <v>-</v>
      </c>
      <c r="F33" s="492"/>
      <c r="G33" s="491" t="str">
        <f>IF(SUM(G35:H37)&gt;0,SUM(G35:H37),"-")</f>
        <v>-</v>
      </c>
      <c r="H33" s="492"/>
      <c r="I33" s="491" t="str">
        <f>IF(SUM(I35:J37)&gt;0,SUM(I35:J37),"-")</f>
        <v>-</v>
      </c>
      <c r="J33" s="492"/>
      <c r="K33" s="491" t="str">
        <f>IF(SUM(K35:L37)&gt;0,SUM(K35:L37),"-")</f>
        <v>-</v>
      </c>
      <c r="L33" s="492"/>
      <c r="M33" s="522" t="s">
        <v>218</v>
      </c>
      <c r="N33" s="523"/>
    </row>
    <row r="34" spans="1:14" s="56" customFormat="1" ht="11.25">
      <c r="A34" s="104" t="s">
        <v>265</v>
      </c>
      <c r="B34" s="151">
        <v>4110</v>
      </c>
      <c r="C34" s="207" t="s">
        <v>284</v>
      </c>
      <c r="D34" s="271" t="str">
        <f>IF(SUM(D35:D37)&gt;0,SUM(D35:D37),"-")</f>
        <v>-</v>
      </c>
      <c r="E34" s="489" t="str">
        <f>IF(SUM(E35:F37)&gt;0,SUM(E35:F37),"-")</f>
        <v>-</v>
      </c>
      <c r="F34" s="490"/>
      <c r="G34" s="489" t="str">
        <f>IF(SUM(G35:H37)&gt;0,SUM(G35:H37),"-")</f>
        <v>-</v>
      </c>
      <c r="H34" s="490"/>
      <c r="I34" s="489" t="str">
        <f>IF(SUM(I35:J37)&gt;0,SUM(I35:J37),"-")</f>
        <v>-</v>
      </c>
      <c r="J34" s="490"/>
      <c r="K34" s="489" t="str">
        <f>IF(SUM(K35:L37)&gt;0,SUM(K35:L37),"-")</f>
        <v>-</v>
      </c>
      <c r="L34" s="490"/>
      <c r="M34" s="522" t="s">
        <v>218</v>
      </c>
      <c r="N34" s="523"/>
    </row>
    <row r="35" spans="1:14" s="56" customFormat="1" ht="11.25">
      <c r="A35" s="118" t="s">
        <v>266</v>
      </c>
      <c r="B35" s="151">
        <v>4111</v>
      </c>
      <c r="C35" s="151">
        <v>100</v>
      </c>
      <c r="D35" s="271" t="s">
        <v>219</v>
      </c>
      <c r="E35" s="489" t="s">
        <v>219</v>
      </c>
      <c r="F35" s="490"/>
      <c r="G35" s="489" t="s">
        <v>219</v>
      </c>
      <c r="H35" s="490"/>
      <c r="I35" s="489" t="s">
        <v>219</v>
      </c>
      <c r="J35" s="490"/>
      <c r="K35" s="489" t="s">
        <v>219</v>
      </c>
      <c r="L35" s="490"/>
      <c r="M35" s="522" t="s">
        <v>218</v>
      </c>
      <c r="N35" s="523"/>
    </row>
    <row r="36" spans="1:14" s="56" customFormat="1" ht="11.25">
      <c r="A36" s="118" t="s">
        <v>267</v>
      </c>
      <c r="B36" s="151">
        <v>4112</v>
      </c>
      <c r="C36" s="151">
        <v>110</v>
      </c>
      <c r="D36" s="271" t="s">
        <v>219</v>
      </c>
      <c r="E36" s="489" t="s">
        <v>219</v>
      </c>
      <c r="F36" s="490"/>
      <c r="G36" s="489" t="s">
        <v>219</v>
      </c>
      <c r="H36" s="490"/>
      <c r="I36" s="489" t="s">
        <v>219</v>
      </c>
      <c r="J36" s="490"/>
      <c r="K36" s="489" t="s">
        <v>219</v>
      </c>
      <c r="L36" s="490"/>
      <c r="M36" s="522" t="s">
        <v>218</v>
      </c>
      <c r="N36" s="523"/>
    </row>
    <row r="37" spans="1:14" s="56" customFormat="1" ht="12.75">
      <c r="A37" s="114" t="s">
        <v>168</v>
      </c>
      <c r="B37" s="151">
        <v>4113</v>
      </c>
      <c r="C37" s="151">
        <v>120</v>
      </c>
      <c r="D37" s="122" t="s">
        <v>219</v>
      </c>
      <c r="E37" s="495" t="s">
        <v>219</v>
      </c>
      <c r="F37" s="495"/>
      <c r="G37" s="495" t="s">
        <v>219</v>
      </c>
      <c r="H37" s="495"/>
      <c r="I37" s="495" t="s">
        <v>219</v>
      </c>
      <c r="J37" s="495"/>
      <c r="K37" s="495" t="s">
        <v>219</v>
      </c>
      <c r="L37" s="495"/>
      <c r="M37" s="524" t="s">
        <v>218</v>
      </c>
      <c r="N37" s="524"/>
    </row>
    <row r="38" spans="1:14" s="56" customFormat="1" ht="12">
      <c r="A38" s="102" t="s">
        <v>177</v>
      </c>
      <c r="B38" s="151">
        <v>4200</v>
      </c>
      <c r="C38" s="151">
        <v>130</v>
      </c>
      <c r="D38" s="122" t="str">
        <f>IF(SUM(D39)&gt;0,SUM(D39),"-")</f>
        <v>-</v>
      </c>
      <c r="E38" s="495" t="str">
        <f>IF(SUM(E39)&gt;0,SUM(E39),"-")</f>
        <v>-</v>
      </c>
      <c r="F38" s="495"/>
      <c r="G38" s="495" t="str">
        <f>IF(SUM(G39)&gt;0,SUM(G39),"-")</f>
        <v>-</v>
      </c>
      <c r="H38" s="495"/>
      <c r="I38" s="495" t="str">
        <f>IF(SUM(I39)&gt;0,SUM(I39),"-")</f>
        <v>-</v>
      </c>
      <c r="J38" s="495"/>
      <c r="K38" s="495" t="str">
        <f>IF(SUM(K39)&gt;0,SUM(K39),"-")</f>
        <v>-</v>
      </c>
      <c r="L38" s="495"/>
      <c r="M38" s="524" t="s">
        <v>218</v>
      </c>
      <c r="N38" s="524"/>
    </row>
    <row r="39" spans="1:14" s="56" customFormat="1" ht="11.25">
      <c r="A39" s="96" t="s">
        <v>268</v>
      </c>
      <c r="B39" s="151">
        <v>4210</v>
      </c>
      <c r="C39" s="151">
        <v>140</v>
      </c>
      <c r="D39" s="122" t="s">
        <v>219</v>
      </c>
      <c r="E39" s="489" t="s">
        <v>219</v>
      </c>
      <c r="F39" s="490"/>
      <c r="G39" s="489" t="s">
        <v>219</v>
      </c>
      <c r="H39" s="490"/>
      <c r="I39" s="489" t="s">
        <v>219</v>
      </c>
      <c r="J39" s="490"/>
      <c r="K39" s="489" t="s">
        <v>219</v>
      </c>
      <c r="L39" s="490"/>
      <c r="M39" s="524" t="s">
        <v>218</v>
      </c>
      <c r="N39" s="524"/>
    </row>
    <row r="40" spans="1:14" ht="11.25" customHeight="1">
      <c r="A40" s="496" t="s">
        <v>549</v>
      </c>
      <c r="B40" s="496"/>
      <c r="C40" s="496"/>
      <c r="D40" s="496"/>
    </row>
    <row r="41" spans="1:14">
      <c r="B41" s="26" t="e">
        <f>#REF!</f>
        <v>#REF!</v>
      </c>
      <c r="C41" s="63"/>
      <c r="D41" s="63"/>
      <c r="E41" s="63"/>
      <c r="F41" s="63"/>
      <c r="G41" s="521"/>
      <c r="H41" s="521"/>
      <c r="K41" s="417" t="e">
        <f>#REF!</f>
        <v>#REF!</v>
      </c>
      <c r="L41" s="417"/>
      <c r="M41" s="417"/>
    </row>
    <row r="42" spans="1:14" ht="10.5" customHeight="1">
      <c r="B42"/>
      <c r="C42" s="63"/>
      <c r="D42" s="63"/>
      <c r="E42" s="63"/>
      <c r="F42" s="63"/>
      <c r="G42" s="520" t="s">
        <v>263</v>
      </c>
      <c r="H42" s="520"/>
      <c r="K42" s="293" t="s">
        <v>4036</v>
      </c>
      <c r="L42" s="293"/>
      <c r="M42" s="1"/>
    </row>
    <row r="43" spans="1:14" ht="18.75" customHeight="1">
      <c r="A43" s="55" t="e">
        <f>#REF!</f>
        <v>#REF!</v>
      </c>
      <c r="B43" s="26" t="e">
        <f>#REF!</f>
        <v>#REF!</v>
      </c>
      <c r="C43" s="63"/>
      <c r="D43" s="63"/>
      <c r="E43" s="63"/>
      <c r="F43" s="63"/>
      <c r="G43" s="521"/>
      <c r="H43" s="521"/>
      <c r="K43" s="417" t="e">
        <f>#REF!</f>
        <v>#REF!</v>
      </c>
      <c r="L43" s="417"/>
      <c r="M43" s="417"/>
    </row>
    <row r="44" spans="1:14">
      <c r="B44" s="55"/>
      <c r="C44" s="55"/>
      <c r="D44" s="55"/>
      <c r="E44" s="55"/>
      <c r="F44" s="55"/>
      <c r="G44" s="520" t="s">
        <v>263</v>
      </c>
      <c r="H44" s="520"/>
      <c r="K44" s="293" t="s">
        <v>4036</v>
      </c>
      <c r="L44" s="293"/>
      <c r="M44" s="1"/>
    </row>
  </sheetData>
  <sheetProtection sheet="1" formatColumns="0"/>
  <mergeCells count="115">
    <mergeCell ref="E38:F38"/>
    <mergeCell ref="E39:F39"/>
    <mergeCell ref="M38:N38"/>
    <mergeCell ref="M39:N39"/>
    <mergeCell ref="M35:N35"/>
    <mergeCell ref="K36:L36"/>
    <mergeCell ref="M36:N36"/>
    <mergeCell ref="K38:L38"/>
    <mergeCell ref="K35:L35"/>
    <mergeCell ref="K37:L37"/>
    <mergeCell ref="M37:N37"/>
    <mergeCell ref="G44:H44"/>
    <mergeCell ref="G41:H41"/>
    <mergeCell ref="K41:M41"/>
    <mergeCell ref="G42:H42"/>
    <mergeCell ref="K43:M43"/>
    <mergeCell ref="M31:N31"/>
    <mergeCell ref="K31:L31"/>
    <mergeCell ref="M33:N33"/>
    <mergeCell ref="M32:N32"/>
    <mergeCell ref="M34:N34"/>
    <mergeCell ref="I35:J35"/>
    <mergeCell ref="G38:H38"/>
    <mergeCell ref="G39:H39"/>
    <mergeCell ref="G43:H43"/>
    <mergeCell ref="K33:L33"/>
    <mergeCell ref="K34:L34"/>
    <mergeCell ref="K32:L32"/>
    <mergeCell ref="I33:J33"/>
    <mergeCell ref="I34:J34"/>
    <mergeCell ref="G34:H34"/>
    <mergeCell ref="G33:H33"/>
    <mergeCell ref="M28:N28"/>
    <mergeCell ref="M30:N30"/>
    <mergeCell ref="M29:N29"/>
    <mergeCell ref="K30:L30"/>
    <mergeCell ref="K29:L29"/>
    <mergeCell ref="K28:L28"/>
    <mergeCell ref="M21:N23"/>
    <mergeCell ref="G19:J19"/>
    <mergeCell ref="E24:F24"/>
    <mergeCell ref="D19:F19"/>
    <mergeCell ref="K26:L26"/>
    <mergeCell ref="K27:L27"/>
    <mergeCell ref="M25:N25"/>
    <mergeCell ref="G24:H24"/>
    <mergeCell ref="I24:J24"/>
    <mergeCell ref="K24:L24"/>
    <mergeCell ref="M24:N24"/>
    <mergeCell ref="M26:N26"/>
    <mergeCell ref="M27:N27"/>
    <mergeCell ref="B11:L11"/>
    <mergeCell ref="J1:N3"/>
    <mergeCell ref="A4:N4"/>
    <mergeCell ref="B9:K9"/>
    <mergeCell ref="B10:K10"/>
    <mergeCell ref="A12:D12"/>
    <mergeCell ref="A5:N5"/>
    <mergeCell ref="B19:B23"/>
    <mergeCell ref="A6:N6"/>
    <mergeCell ref="A13:D13"/>
    <mergeCell ref="F13:N13"/>
    <mergeCell ref="A15:D15"/>
    <mergeCell ref="F15:N15"/>
    <mergeCell ref="A14:D14"/>
    <mergeCell ref="F14:N14"/>
    <mergeCell ref="A18:L18"/>
    <mergeCell ref="F12:L12"/>
    <mergeCell ref="D20:D23"/>
    <mergeCell ref="E20:F23"/>
    <mergeCell ref="K21:L23"/>
    <mergeCell ref="I20:J23"/>
    <mergeCell ref="C19:C23"/>
    <mergeCell ref="A40:D40"/>
    <mergeCell ref="K39:L39"/>
    <mergeCell ref="E27:F27"/>
    <mergeCell ref="G27:H27"/>
    <mergeCell ref="I38:J38"/>
    <mergeCell ref="A19:A23"/>
    <mergeCell ref="E25:F25"/>
    <mergeCell ref="E26:F26"/>
    <mergeCell ref="G26:H26"/>
    <mergeCell ref="I28:J28"/>
    <mergeCell ref="I26:J26"/>
    <mergeCell ref="K19:N20"/>
    <mergeCell ref="G20:H23"/>
    <mergeCell ref="I25:J25"/>
    <mergeCell ref="K25:L25"/>
    <mergeCell ref="I27:J27"/>
    <mergeCell ref="G31:H31"/>
    <mergeCell ref="G30:H30"/>
    <mergeCell ref="I39:J39"/>
    <mergeCell ref="E29:F29"/>
    <mergeCell ref="I36:J36"/>
    <mergeCell ref="E28:F28"/>
    <mergeCell ref="E30:F30"/>
    <mergeCell ref="E33:F33"/>
    <mergeCell ref="E31:F31"/>
    <mergeCell ref="I29:J29"/>
    <mergeCell ref="G29:H29"/>
    <mergeCell ref="G25:H25"/>
    <mergeCell ref="G28:H28"/>
    <mergeCell ref="G37:H37"/>
    <mergeCell ref="G36:H36"/>
    <mergeCell ref="G35:H35"/>
    <mergeCell ref="I30:J30"/>
    <mergeCell ref="I31:J31"/>
    <mergeCell ref="I37:J37"/>
    <mergeCell ref="E32:F32"/>
    <mergeCell ref="G32:H32"/>
    <mergeCell ref="I32:J32"/>
    <mergeCell ref="E34:F34"/>
    <mergeCell ref="E37:F37"/>
    <mergeCell ref="E36:F36"/>
    <mergeCell ref="E35:F35"/>
  </mergeCells>
  <phoneticPr fontId="0" type="noConversion"/>
  <pageMargins left="0.16" right="0.15" top="0.2" bottom="0.19" header="0.09" footer="0.16"/>
  <pageSetup paperSize="9" orientation="landscape" r:id="rId1"/>
</worksheet>
</file>

<file path=xl/worksheets/sheet194.xml><?xml version="1.0" encoding="utf-8"?>
<worksheet xmlns="http://schemas.openxmlformats.org/spreadsheetml/2006/main" xmlns:r="http://schemas.openxmlformats.org/officeDocument/2006/relationships">
  <sheetPr codeName="Аркуш155"/>
  <dimension ref="B1:C1849"/>
  <sheetViews>
    <sheetView workbookViewId="0">
      <selection activeCell="B1" sqref="B1:C65536"/>
    </sheetView>
  </sheetViews>
  <sheetFormatPr defaultRowHeight="15"/>
  <cols>
    <col min="1" max="1" width="9.140625" style="1" customWidth="1"/>
    <col min="2" max="2" width="9.140625" style="273"/>
    <col min="3" max="3" width="111.28515625" customWidth="1"/>
    <col min="4" max="16384" width="9.140625" style="1"/>
  </cols>
  <sheetData>
    <row r="1" spans="2:3">
      <c r="B1" s="273" t="s">
        <v>4567</v>
      </c>
      <c r="C1" s="403" t="s">
        <v>1739</v>
      </c>
    </row>
    <row r="2" spans="2:3">
      <c r="B2" s="273" t="s">
        <v>4568</v>
      </c>
      <c r="C2" s="403" t="s">
        <v>1739</v>
      </c>
    </row>
    <row r="3" spans="2:3">
      <c r="B3" s="273" t="s">
        <v>4569</v>
      </c>
      <c r="C3" s="403" t="s">
        <v>1740</v>
      </c>
    </row>
    <row r="4" spans="2:3">
      <c r="B4" s="273" t="s">
        <v>4570</v>
      </c>
      <c r="C4" s="403" t="s">
        <v>1741</v>
      </c>
    </row>
    <row r="5" spans="2:3">
      <c r="B5" s="273" t="s">
        <v>4571</v>
      </c>
      <c r="C5" s="403" t="s">
        <v>1742</v>
      </c>
    </row>
    <row r="6" spans="2:3">
      <c r="B6" s="273" t="s">
        <v>4572</v>
      </c>
      <c r="C6" s="403" t="s">
        <v>1743</v>
      </c>
    </row>
    <row r="7" spans="2:3">
      <c r="B7" s="273" t="s">
        <v>4573</v>
      </c>
      <c r="C7" s="403" t="s">
        <v>1744</v>
      </c>
    </row>
    <row r="8" spans="2:3">
      <c r="B8" s="273" t="s">
        <v>4574</v>
      </c>
      <c r="C8" s="403" t="s">
        <v>1745</v>
      </c>
    </row>
    <row r="9" spans="2:3">
      <c r="B9" s="273" t="s">
        <v>4575</v>
      </c>
      <c r="C9" s="403" t="s">
        <v>1746</v>
      </c>
    </row>
    <row r="10" spans="2:3">
      <c r="B10" s="273" t="s">
        <v>4576</v>
      </c>
      <c r="C10" s="403" t="s">
        <v>1747</v>
      </c>
    </row>
    <row r="11" spans="2:3">
      <c r="B11" s="273" t="s">
        <v>4577</v>
      </c>
      <c r="C11" s="403" t="s">
        <v>1748</v>
      </c>
    </row>
    <row r="12" spans="2:3">
      <c r="B12" s="273" t="s">
        <v>4578</v>
      </c>
      <c r="C12" s="403" t="s">
        <v>1749</v>
      </c>
    </row>
    <row r="13" spans="2:3">
      <c r="B13" s="273" t="s">
        <v>4579</v>
      </c>
      <c r="C13" s="403" t="s">
        <v>1635</v>
      </c>
    </row>
    <row r="14" spans="2:3">
      <c r="B14" s="273" t="s">
        <v>4580</v>
      </c>
      <c r="C14" s="403" t="s">
        <v>1750</v>
      </c>
    </row>
    <row r="15" spans="2:3">
      <c r="B15" s="273" t="s">
        <v>4581</v>
      </c>
      <c r="C15" s="403" t="s">
        <v>1751</v>
      </c>
    </row>
    <row r="16" spans="2:3">
      <c r="B16" s="273" t="s">
        <v>4582</v>
      </c>
      <c r="C16" s="403" t="s">
        <v>1752</v>
      </c>
    </row>
    <row r="17" spans="2:3">
      <c r="B17" s="273" t="s">
        <v>4583</v>
      </c>
      <c r="C17" s="403" t="s">
        <v>1753</v>
      </c>
    </row>
    <row r="18" spans="2:3">
      <c r="B18" s="273" t="s">
        <v>4584</v>
      </c>
      <c r="C18" s="403" t="s">
        <v>1754</v>
      </c>
    </row>
    <row r="19" spans="2:3">
      <c r="B19" s="273" t="s">
        <v>4585</v>
      </c>
      <c r="C19" s="403" t="s">
        <v>1755</v>
      </c>
    </row>
    <row r="20" spans="2:3">
      <c r="B20" s="273" t="s">
        <v>4586</v>
      </c>
      <c r="C20" s="403" t="s">
        <v>1756</v>
      </c>
    </row>
    <row r="21" spans="2:3">
      <c r="B21" s="273" t="s">
        <v>4587</v>
      </c>
      <c r="C21" s="403" t="s">
        <v>4588</v>
      </c>
    </row>
    <row r="22" spans="2:3">
      <c r="B22" s="273" t="s">
        <v>4589</v>
      </c>
      <c r="C22" s="403" t="s">
        <v>1757</v>
      </c>
    </row>
    <row r="23" spans="2:3">
      <c r="B23" s="273" t="s">
        <v>4590</v>
      </c>
      <c r="C23" s="403" t="s">
        <v>1758</v>
      </c>
    </row>
    <row r="24" spans="2:3">
      <c r="B24" s="273" t="s">
        <v>4591</v>
      </c>
      <c r="C24" s="403" t="s">
        <v>1759</v>
      </c>
    </row>
    <row r="25" spans="2:3">
      <c r="B25" s="273" t="s">
        <v>4592</v>
      </c>
      <c r="C25" s="403" t="s">
        <v>1760</v>
      </c>
    </row>
    <row r="26" spans="2:3">
      <c r="B26" s="273" t="s">
        <v>4593</v>
      </c>
      <c r="C26" s="403" t="s">
        <v>1761</v>
      </c>
    </row>
    <row r="27" spans="2:3">
      <c r="B27" s="273" t="s">
        <v>4594</v>
      </c>
      <c r="C27" s="403" t="s">
        <v>1762</v>
      </c>
    </row>
    <row r="28" spans="2:3">
      <c r="B28" s="273" t="s">
        <v>4595</v>
      </c>
      <c r="C28" s="403" t="s">
        <v>1763</v>
      </c>
    </row>
    <row r="29" spans="2:3">
      <c r="B29" s="273" t="s">
        <v>4596</v>
      </c>
      <c r="C29" s="403" t="s">
        <v>1764</v>
      </c>
    </row>
    <row r="30" spans="2:3">
      <c r="B30" s="273" t="s">
        <v>4597</v>
      </c>
      <c r="C30" s="403" t="s">
        <v>1765</v>
      </c>
    </row>
    <row r="31" spans="2:3">
      <c r="B31" s="273" t="s">
        <v>4598</v>
      </c>
      <c r="C31" s="403" t="s">
        <v>1766</v>
      </c>
    </row>
    <row r="32" spans="2:3">
      <c r="B32" s="273" t="s">
        <v>4599</v>
      </c>
      <c r="C32" s="403" t="s">
        <v>1767</v>
      </c>
    </row>
    <row r="33" spans="2:3">
      <c r="B33" s="273" t="s">
        <v>4600</v>
      </c>
      <c r="C33" s="403" t="s">
        <v>1768</v>
      </c>
    </row>
    <row r="34" spans="2:3">
      <c r="B34" s="273" t="s">
        <v>4601</v>
      </c>
      <c r="C34" s="403" t="s">
        <v>1769</v>
      </c>
    </row>
    <row r="35" spans="2:3">
      <c r="B35" s="273" t="s">
        <v>4602</v>
      </c>
      <c r="C35" s="403" t="s">
        <v>1770</v>
      </c>
    </row>
    <row r="36" spans="2:3">
      <c r="B36" s="273" t="s">
        <v>4603</v>
      </c>
      <c r="C36" s="403" t="s">
        <v>1771</v>
      </c>
    </row>
    <row r="37" spans="2:3">
      <c r="B37" s="273" t="s">
        <v>4604</v>
      </c>
      <c r="C37" s="403" t="s">
        <v>1772</v>
      </c>
    </row>
    <row r="38" spans="2:3">
      <c r="B38" s="273" t="s">
        <v>4605</v>
      </c>
      <c r="C38" s="403" t="s">
        <v>1773</v>
      </c>
    </row>
    <row r="39" spans="2:3">
      <c r="B39" s="273" t="s">
        <v>4606</v>
      </c>
      <c r="C39" s="403" t="s">
        <v>4607</v>
      </c>
    </row>
    <row r="40" spans="2:3">
      <c r="B40" s="273" t="s">
        <v>4608</v>
      </c>
      <c r="C40" s="403" t="s">
        <v>1774</v>
      </c>
    </row>
    <row r="41" spans="2:3">
      <c r="B41" s="273" t="s">
        <v>4609</v>
      </c>
      <c r="C41" s="403" t="s">
        <v>1775</v>
      </c>
    </row>
    <row r="42" spans="2:3">
      <c r="B42" s="273" t="s">
        <v>4610</v>
      </c>
      <c r="C42" s="403" t="s">
        <v>1776</v>
      </c>
    </row>
    <row r="43" spans="2:3">
      <c r="B43" s="273" t="s">
        <v>4611</v>
      </c>
      <c r="C43" s="403" t="s">
        <v>1777</v>
      </c>
    </row>
    <row r="44" spans="2:3">
      <c r="B44" s="273" t="s">
        <v>4612</v>
      </c>
      <c r="C44" s="403" t="s">
        <v>1778</v>
      </c>
    </row>
    <row r="45" spans="2:3">
      <c r="B45" s="273" t="s">
        <v>4613</v>
      </c>
      <c r="C45" s="403" t="s">
        <v>1779</v>
      </c>
    </row>
    <row r="46" spans="2:3">
      <c r="B46" s="273" t="s">
        <v>4614</v>
      </c>
      <c r="C46" s="403" t="s">
        <v>1780</v>
      </c>
    </row>
    <row r="47" spans="2:3">
      <c r="B47" s="273" t="s">
        <v>4615</v>
      </c>
      <c r="C47" s="403" t="s">
        <v>1781</v>
      </c>
    </row>
    <row r="48" spans="2:3">
      <c r="B48" s="273" t="s">
        <v>4616</v>
      </c>
      <c r="C48" s="403" t="s">
        <v>1782</v>
      </c>
    </row>
    <row r="49" spans="2:3">
      <c r="B49" s="273" t="s">
        <v>4617</v>
      </c>
      <c r="C49" s="403" t="s">
        <v>1783</v>
      </c>
    </row>
    <row r="50" spans="2:3">
      <c r="B50" s="273" t="s">
        <v>4618</v>
      </c>
      <c r="C50" s="403" t="s">
        <v>1784</v>
      </c>
    </row>
    <row r="51" spans="2:3">
      <c r="B51" s="273" t="s">
        <v>4619</v>
      </c>
      <c r="C51" s="403" t="s">
        <v>1785</v>
      </c>
    </row>
    <row r="52" spans="2:3">
      <c r="B52" s="273" t="s">
        <v>4620</v>
      </c>
      <c r="C52" s="403" t="s">
        <v>1786</v>
      </c>
    </row>
    <row r="53" spans="2:3">
      <c r="B53" s="273" t="s">
        <v>4621</v>
      </c>
      <c r="C53" s="403" t="s">
        <v>1787</v>
      </c>
    </row>
    <row r="54" spans="2:3">
      <c r="B54" s="273" t="s">
        <v>4622</v>
      </c>
      <c r="C54" s="403" t="s">
        <v>1788</v>
      </c>
    </row>
    <row r="55" spans="2:3">
      <c r="B55" s="273" t="s">
        <v>4623</v>
      </c>
      <c r="C55" s="403" t="s">
        <v>1789</v>
      </c>
    </row>
    <row r="56" spans="2:3">
      <c r="B56" s="273" t="s">
        <v>4624</v>
      </c>
      <c r="C56" s="403" t="s">
        <v>1790</v>
      </c>
    </row>
    <row r="57" spans="2:3">
      <c r="B57" s="273" t="s">
        <v>4625</v>
      </c>
      <c r="C57" s="403" t="s">
        <v>1791</v>
      </c>
    </row>
    <row r="58" spans="2:3">
      <c r="B58" s="273" t="s">
        <v>4626</v>
      </c>
      <c r="C58" s="403" t="s">
        <v>1792</v>
      </c>
    </row>
    <row r="59" spans="2:3">
      <c r="B59" s="273" t="s">
        <v>4627</v>
      </c>
      <c r="C59" s="403" t="s">
        <v>1793</v>
      </c>
    </row>
    <row r="60" spans="2:3">
      <c r="B60" s="273" t="s">
        <v>4628</v>
      </c>
      <c r="C60" s="403" t="s">
        <v>1794</v>
      </c>
    </row>
    <row r="61" spans="2:3">
      <c r="B61" s="273" t="s">
        <v>4629</v>
      </c>
      <c r="C61" s="403" t="s">
        <v>1795</v>
      </c>
    </row>
    <row r="62" spans="2:3">
      <c r="B62" s="273" t="s">
        <v>4630</v>
      </c>
      <c r="C62" s="403" t="s">
        <v>1796</v>
      </c>
    </row>
    <row r="63" spans="2:3">
      <c r="B63" s="273" t="s">
        <v>4631</v>
      </c>
      <c r="C63" s="403" t="s">
        <v>1797</v>
      </c>
    </row>
    <row r="64" spans="2:3">
      <c r="B64" s="273" t="s">
        <v>4632</v>
      </c>
      <c r="C64" s="403" t="s">
        <v>1798</v>
      </c>
    </row>
    <row r="65" spans="2:3">
      <c r="B65" s="273" t="s">
        <v>4633</v>
      </c>
      <c r="C65" s="403" t="s">
        <v>1799</v>
      </c>
    </row>
    <row r="66" spans="2:3">
      <c r="B66" s="273" t="s">
        <v>4634</v>
      </c>
      <c r="C66" s="403" t="s">
        <v>1800</v>
      </c>
    </row>
    <row r="67" spans="2:3">
      <c r="B67" s="273" t="s">
        <v>4635</v>
      </c>
      <c r="C67" s="403" t="s">
        <v>1801</v>
      </c>
    </row>
    <row r="68" spans="2:3">
      <c r="B68" s="273" t="s">
        <v>4636</v>
      </c>
      <c r="C68" s="403" t="s">
        <v>1802</v>
      </c>
    </row>
    <row r="69" spans="2:3">
      <c r="B69" s="273" t="s">
        <v>4637</v>
      </c>
      <c r="C69" s="403" t="s">
        <v>1803</v>
      </c>
    </row>
    <row r="70" spans="2:3">
      <c r="B70" s="273" t="s">
        <v>4638</v>
      </c>
      <c r="C70" s="403" t="s">
        <v>1804</v>
      </c>
    </row>
    <row r="71" spans="2:3">
      <c r="B71" s="273" t="s">
        <v>4639</v>
      </c>
      <c r="C71" s="403" t="s">
        <v>1805</v>
      </c>
    </row>
    <row r="72" spans="2:3">
      <c r="B72" s="273" t="s">
        <v>4640</v>
      </c>
      <c r="C72" s="403" t="s">
        <v>1806</v>
      </c>
    </row>
    <row r="73" spans="2:3">
      <c r="B73" s="273" t="s">
        <v>4641</v>
      </c>
      <c r="C73" s="403" t="s">
        <v>1807</v>
      </c>
    </row>
    <row r="74" spans="2:3">
      <c r="B74" s="273" t="s">
        <v>4642</v>
      </c>
      <c r="C74" s="403" t="s">
        <v>1808</v>
      </c>
    </row>
    <row r="75" spans="2:3">
      <c r="B75" s="273" t="s">
        <v>4643</v>
      </c>
      <c r="C75" s="403" t="s">
        <v>1809</v>
      </c>
    </row>
    <row r="76" spans="2:3">
      <c r="B76" s="273" t="s">
        <v>4644</v>
      </c>
      <c r="C76" s="403" t="s">
        <v>4356</v>
      </c>
    </row>
    <row r="77" spans="2:3">
      <c r="B77" s="273" t="s">
        <v>4645</v>
      </c>
      <c r="C77" s="403" t="s">
        <v>1810</v>
      </c>
    </row>
    <row r="78" spans="2:3">
      <c r="B78" s="273" t="s">
        <v>4646</v>
      </c>
      <c r="C78" s="403" t="s">
        <v>1811</v>
      </c>
    </row>
    <row r="79" spans="2:3">
      <c r="B79" s="273" t="s">
        <v>4647</v>
      </c>
      <c r="C79" s="403" t="s">
        <v>1812</v>
      </c>
    </row>
    <row r="80" spans="2:3">
      <c r="B80" s="273" t="s">
        <v>4648</v>
      </c>
      <c r="C80" s="403" t="s">
        <v>1813</v>
      </c>
    </row>
    <row r="81" spans="2:3">
      <c r="B81" s="273" t="s">
        <v>4649</v>
      </c>
      <c r="C81" s="403" t="s">
        <v>4650</v>
      </c>
    </row>
    <row r="82" spans="2:3">
      <c r="B82" s="273" t="s">
        <v>4651</v>
      </c>
      <c r="C82" s="403" t="s">
        <v>4652</v>
      </c>
    </row>
    <row r="83" spans="2:3">
      <c r="B83" s="273" t="s">
        <v>4653</v>
      </c>
      <c r="C83" s="403" t="s">
        <v>1814</v>
      </c>
    </row>
    <row r="84" spans="2:3">
      <c r="B84" s="273" t="s">
        <v>4654</v>
      </c>
      <c r="C84" s="403" t="s">
        <v>1815</v>
      </c>
    </row>
    <row r="85" spans="2:3">
      <c r="B85" s="273" t="s">
        <v>4655</v>
      </c>
      <c r="C85" s="403" t="s">
        <v>1816</v>
      </c>
    </row>
    <row r="86" spans="2:3">
      <c r="B86" s="273" t="s">
        <v>4656</v>
      </c>
      <c r="C86" s="403" t="s">
        <v>4657</v>
      </c>
    </row>
    <row r="87" spans="2:3">
      <c r="B87" s="273" t="s">
        <v>4658</v>
      </c>
      <c r="C87" s="403" t="s">
        <v>1817</v>
      </c>
    </row>
    <row r="88" spans="2:3">
      <c r="B88" s="273" t="s">
        <v>4659</v>
      </c>
      <c r="C88" s="403" t="s">
        <v>1818</v>
      </c>
    </row>
    <row r="89" spans="2:3">
      <c r="B89" s="273" t="s">
        <v>4660</v>
      </c>
      <c r="C89" s="403" t="s">
        <v>1819</v>
      </c>
    </row>
    <row r="90" spans="2:3">
      <c r="B90" s="273" t="s">
        <v>4661</v>
      </c>
      <c r="C90" s="403" t="s">
        <v>1820</v>
      </c>
    </row>
    <row r="91" spans="2:3">
      <c r="B91" s="273" t="s">
        <v>4662</v>
      </c>
      <c r="C91" s="403" t="s">
        <v>1821</v>
      </c>
    </row>
    <row r="92" spans="2:3">
      <c r="B92" s="273" t="s">
        <v>4663</v>
      </c>
      <c r="C92" s="403" t="s">
        <v>1822</v>
      </c>
    </row>
    <row r="93" spans="2:3">
      <c r="B93" s="273" t="s">
        <v>4664</v>
      </c>
      <c r="C93" s="403" t="s">
        <v>1823</v>
      </c>
    </row>
    <row r="94" spans="2:3">
      <c r="B94" s="273" t="s">
        <v>4665</v>
      </c>
      <c r="C94" s="403" t="s">
        <v>1824</v>
      </c>
    </row>
    <row r="95" spans="2:3">
      <c r="B95" s="273" t="s">
        <v>4666</v>
      </c>
      <c r="C95" s="403" t="s">
        <v>1825</v>
      </c>
    </row>
    <row r="96" spans="2:3">
      <c r="B96" s="273" t="s">
        <v>4667</v>
      </c>
      <c r="C96" s="403" t="s">
        <v>1826</v>
      </c>
    </row>
    <row r="97" spans="2:3">
      <c r="B97" s="273" t="s">
        <v>4668</v>
      </c>
      <c r="C97" s="403" t="s">
        <v>1827</v>
      </c>
    </row>
    <row r="98" spans="2:3">
      <c r="B98" s="273" t="s">
        <v>4669</v>
      </c>
      <c r="C98" s="403" t="s">
        <v>1828</v>
      </c>
    </row>
    <row r="99" spans="2:3">
      <c r="B99" s="273" t="s">
        <v>4670</v>
      </c>
      <c r="C99" s="403" t="s">
        <v>1829</v>
      </c>
    </row>
    <row r="100" spans="2:3">
      <c r="B100" s="273" t="s">
        <v>4671</v>
      </c>
      <c r="C100" s="403" t="s">
        <v>1830</v>
      </c>
    </row>
    <row r="101" spans="2:3">
      <c r="B101" s="273" t="s">
        <v>4672</v>
      </c>
      <c r="C101" s="403" t="s">
        <v>1831</v>
      </c>
    </row>
    <row r="102" spans="2:3">
      <c r="B102" s="273" t="s">
        <v>4673</v>
      </c>
      <c r="C102" s="403" t="s">
        <v>1832</v>
      </c>
    </row>
    <row r="103" spans="2:3">
      <c r="B103" s="273" t="s">
        <v>4674</v>
      </c>
      <c r="C103" s="403" t="s">
        <v>1833</v>
      </c>
    </row>
    <row r="104" spans="2:3">
      <c r="B104" s="273" t="s">
        <v>4675</v>
      </c>
      <c r="C104" s="403" t="s">
        <v>1834</v>
      </c>
    </row>
    <row r="105" spans="2:3">
      <c r="B105" s="273" t="s">
        <v>4676</v>
      </c>
      <c r="C105" s="403" t="s">
        <v>1834</v>
      </c>
    </row>
    <row r="106" spans="2:3">
      <c r="B106" s="273" t="s">
        <v>4677</v>
      </c>
      <c r="C106" s="403" t="s">
        <v>1835</v>
      </c>
    </row>
    <row r="107" spans="2:3">
      <c r="B107" s="273" t="s">
        <v>4678</v>
      </c>
      <c r="C107" s="403" t="s">
        <v>1836</v>
      </c>
    </row>
    <row r="108" spans="2:3">
      <c r="B108" s="273" t="s">
        <v>4679</v>
      </c>
      <c r="C108" s="403" t="s">
        <v>1837</v>
      </c>
    </row>
    <row r="109" spans="2:3">
      <c r="B109" s="273" t="s">
        <v>4680</v>
      </c>
      <c r="C109" s="403" t="s">
        <v>1838</v>
      </c>
    </row>
    <row r="110" spans="2:3">
      <c r="B110" s="273" t="s">
        <v>4681</v>
      </c>
      <c r="C110" s="403" t="s">
        <v>1839</v>
      </c>
    </row>
    <row r="111" spans="2:3">
      <c r="B111" s="273" t="s">
        <v>4682</v>
      </c>
      <c r="C111" s="403" t="s">
        <v>1839</v>
      </c>
    </row>
    <row r="112" spans="2:3">
      <c r="B112" s="273" t="s">
        <v>4683</v>
      </c>
      <c r="C112" s="403" t="s">
        <v>1840</v>
      </c>
    </row>
    <row r="113" spans="2:3">
      <c r="B113" s="273" t="s">
        <v>4684</v>
      </c>
      <c r="C113" s="403" t="s">
        <v>1841</v>
      </c>
    </row>
    <row r="114" spans="2:3">
      <c r="B114" s="273" t="s">
        <v>4685</v>
      </c>
      <c r="C114" s="403" t="s">
        <v>1841</v>
      </c>
    </row>
    <row r="115" spans="2:3">
      <c r="B115" s="273" t="s">
        <v>4686</v>
      </c>
      <c r="C115" s="403" t="s">
        <v>4687</v>
      </c>
    </row>
    <row r="116" spans="2:3">
      <c r="B116" s="273" t="s">
        <v>4688</v>
      </c>
      <c r="C116" s="403" t="s">
        <v>1842</v>
      </c>
    </row>
    <row r="117" spans="2:3">
      <c r="B117" s="273" t="s">
        <v>580</v>
      </c>
      <c r="C117" s="403" t="s">
        <v>1843</v>
      </c>
    </row>
    <row r="118" spans="2:3">
      <c r="B118" s="273" t="s">
        <v>581</v>
      </c>
      <c r="C118" s="403" t="s">
        <v>1844</v>
      </c>
    </row>
    <row r="119" spans="2:3">
      <c r="B119" s="273" t="s">
        <v>582</v>
      </c>
      <c r="C119" s="403" t="s">
        <v>1845</v>
      </c>
    </row>
    <row r="120" spans="2:3">
      <c r="B120" s="273" t="s">
        <v>1846</v>
      </c>
      <c r="C120" s="403" t="s">
        <v>1847</v>
      </c>
    </row>
    <row r="121" spans="2:3">
      <c r="B121" s="273" t="s">
        <v>583</v>
      </c>
      <c r="C121" s="403" t="s">
        <v>1848</v>
      </c>
    </row>
    <row r="122" spans="2:3">
      <c r="B122" s="273" t="s">
        <v>1849</v>
      </c>
      <c r="C122" s="403" t="s">
        <v>1850</v>
      </c>
    </row>
    <row r="123" spans="2:3">
      <c r="B123" s="273" t="s">
        <v>584</v>
      </c>
      <c r="C123" s="403" t="s">
        <v>1851</v>
      </c>
    </row>
    <row r="124" spans="2:3">
      <c r="B124" s="273" t="s">
        <v>1852</v>
      </c>
      <c r="C124" s="403" t="s">
        <v>1853</v>
      </c>
    </row>
    <row r="125" spans="2:3">
      <c r="B125" s="273" t="s">
        <v>585</v>
      </c>
      <c r="C125" s="403" t="s">
        <v>1854</v>
      </c>
    </row>
    <row r="126" spans="2:3">
      <c r="B126" s="273" t="s">
        <v>586</v>
      </c>
      <c r="C126" s="403" t="s">
        <v>4689</v>
      </c>
    </row>
    <row r="127" spans="2:3">
      <c r="B127" s="273" t="s">
        <v>1855</v>
      </c>
      <c r="C127" s="403" t="s">
        <v>1856</v>
      </c>
    </row>
    <row r="128" spans="2:3">
      <c r="B128" s="273" t="s">
        <v>587</v>
      </c>
      <c r="C128" s="403" t="s">
        <v>1857</v>
      </c>
    </row>
    <row r="129" spans="2:3">
      <c r="B129" s="273" t="s">
        <v>1858</v>
      </c>
      <c r="C129" s="403" t="s">
        <v>1859</v>
      </c>
    </row>
    <row r="130" spans="2:3">
      <c r="B130" s="273" t="s">
        <v>588</v>
      </c>
      <c r="C130" s="403" t="s">
        <v>1860</v>
      </c>
    </row>
    <row r="131" spans="2:3">
      <c r="B131" s="273" t="s">
        <v>1861</v>
      </c>
      <c r="C131" s="403" t="s">
        <v>1862</v>
      </c>
    </row>
    <row r="132" spans="2:3">
      <c r="B132" s="273" t="s">
        <v>589</v>
      </c>
      <c r="C132" s="403" t="s">
        <v>1863</v>
      </c>
    </row>
    <row r="133" spans="2:3">
      <c r="B133" s="273" t="s">
        <v>1864</v>
      </c>
      <c r="C133" s="403" t="s">
        <v>1865</v>
      </c>
    </row>
    <row r="134" spans="2:3">
      <c r="B134" s="273" t="s">
        <v>1866</v>
      </c>
      <c r="C134" s="403" t="s">
        <v>1867</v>
      </c>
    </row>
    <row r="135" spans="2:3">
      <c r="B135" s="273" t="s">
        <v>590</v>
      </c>
      <c r="C135" s="403" t="s">
        <v>1868</v>
      </c>
    </row>
    <row r="136" spans="2:3">
      <c r="B136" s="273" t="s">
        <v>591</v>
      </c>
      <c r="C136" s="403" t="s">
        <v>1869</v>
      </c>
    </row>
    <row r="137" spans="2:3">
      <c r="B137" s="273" t="s">
        <v>592</v>
      </c>
      <c r="C137" s="403" t="s">
        <v>1870</v>
      </c>
    </row>
    <row r="138" spans="2:3">
      <c r="B138" s="273" t="s">
        <v>593</v>
      </c>
      <c r="C138" s="403" t="s">
        <v>1871</v>
      </c>
    </row>
    <row r="139" spans="2:3">
      <c r="B139" s="273" t="s">
        <v>594</v>
      </c>
      <c r="C139" s="403" t="s">
        <v>1872</v>
      </c>
    </row>
    <row r="140" spans="2:3">
      <c r="B140" s="273" t="s">
        <v>1873</v>
      </c>
      <c r="C140" s="403" t="s">
        <v>1874</v>
      </c>
    </row>
    <row r="141" spans="2:3">
      <c r="B141" s="273" t="s">
        <v>1875</v>
      </c>
      <c r="C141" s="403" t="s">
        <v>1876</v>
      </c>
    </row>
    <row r="142" spans="2:3">
      <c r="B142" s="273" t="s">
        <v>595</v>
      </c>
      <c r="C142" s="403" t="s">
        <v>1877</v>
      </c>
    </row>
    <row r="143" spans="2:3">
      <c r="B143" s="273" t="s">
        <v>596</v>
      </c>
      <c r="C143" s="403" t="s">
        <v>1878</v>
      </c>
    </row>
    <row r="144" spans="2:3">
      <c r="B144" s="273" t="s">
        <v>597</v>
      </c>
      <c r="C144" s="403" t="s">
        <v>1879</v>
      </c>
    </row>
    <row r="145" spans="2:3">
      <c r="B145" s="273" t="s">
        <v>598</v>
      </c>
      <c r="C145" s="403" t="s">
        <v>1880</v>
      </c>
    </row>
    <row r="146" spans="2:3">
      <c r="B146" s="273" t="s">
        <v>599</v>
      </c>
      <c r="C146" s="403" t="s">
        <v>1881</v>
      </c>
    </row>
    <row r="147" spans="2:3">
      <c r="B147" s="273" t="s">
        <v>600</v>
      </c>
      <c r="C147" s="403" t="s">
        <v>1882</v>
      </c>
    </row>
    <row r="148" spans="2:3">
      <c r="B148" s="273" t="s">
        <v>1883</v>
      </c>
      <c r="C148" s="403" t="s">
        <v>1884</v>
      </c>
    </row>
    <row r="149" spans="2:3">
      <c r="B149" s="273" t="s">
        <v>1885</v>
      </c>
      <c r="C149" s="403" t="s">
        <v>1886</v>
      </c>
    </row>
    <row r="150" spans="2:3">
      <c r="B150" s="273" t="s">
        <v>601</v>
      </c>
      <c r="C150" s="403" t="s">
        <v>1887</v>
      </c>
    </row>
    <row r="151" spans="2:3">
      <c r="B151" s="273" t="s">
        <v>602</v>
      </c>
      <c r="C151" s="403" t="s">
        <v>1888</v>
      </c>
    </row>
    <row r="152" spans="2:3">
      <c r="B152" s="273" t="s">
        <v>1889</v>
      </c>
      <c r="C152" s="403" t="s">
        <v>1890</v>
      </c>
    </row>
    <row r="153" spans="2:3">
      <c r="B153" s="273" t="s">
        <v>1891</v>
      </c>
      <c r="C153" s="403" t="s">
        <v>1892</v>
      </c>
    </row>
    <row r="154" spans="2:3">
      <c r="B154" s="273" t="s">
        <v>1893</v>
      </c>
      <c r="C154" s="403" t="s">
        <v>1892</v>
      </c>
    </row>
    <row r="155" spans="2:3">
      <c r="B155" s="273" t="s">
        <v>603</v>
      </c>
      <c r="C155" s="403" t="s">
        <v>1894</v>
      </c>
    </row>
    <row r="156" spans="2:3">
      <c r="B156" s="273" t="s">
        <v>604</v>
      </c>
      <c r="C156" s="403" t="s">
        <v>1895</v>
      </c>
    </row>
    <row r="157" spans="2:3">
      <c r="B157" s="273" t="s">
        <v>605</v>
      </c>
      <c r="C157" s="403" t="s">
        <v>1896</v>
      </c>
    </row>
    <row r="158" spans="2:3">
      <c r="B158" s="273" t="s">
        <v>606</v>
      </c>
      <c r="C158" s="403" t="s">
        <v>1897</v>
      </c>
    </row>
    <row r="159" spans="2:3">
      <c r="B159" s="273" t="s">
        <v>607</v>
      </c>
      <c r="C159" s="403" t="s">
        <v>1898</v>
      </c>
    </row>
    <row r="160" spans="2:3">
      <c r="B160" s="273" t="s">
        <v>608</v>
      </c>
      <c r="C160" s="403" t="s">
        <v>1899</v>
      </c>
    </row>
    <row r="161" spans="2:3">
      <c r="B161" s="273" t="s">
        <v>609</v>
      </c>
      <c r="C161" s="403" t="s">
        <v>1900</v>
      </c>
    </row>
    <row r="162" spans="2:3">
      <c r="B162" s="273" t="s">
        <v>610</v>
      </c>
      <c r="C162" s="403" t="s">
        <v>1901</v>
      </c>
    </row>
    <row r="163" spans="2:3">
      <c r="B163" s="273" t="s">
        <v>611</v>
      </c>
      <c r="C163" s="403" t="s">
        <v>1902</v>
      </c>
    </row>
    <row r="164" spans="2:3">
      <c r="B164" s="273" t="s">
        <v>1903</v>
      </c>
      <c r="C164" s="403" t="s">
        <v>1904</v>
      </c>
    </row>
    <row r="165" spans="2:3">
      <c r="B165" s="273" t="s">
        <v>612</v>
      </c>
      <c r="C165" s="403" t="s">
        <v>1905</v>
      </c>
    </row>
    <row r="166" spans="2:3">
      <c r="B166" s="273" t="s">
        <v>613</v>
      </c>
      <c r="C166" s="403" t="s">
        <v>1906</v>
      </c>
    </row>
    <row r="167" spans="2:3">
      <c r="B167" s="273" t="s">
        <v>614</v>
      </c>
      <c r="C167" s="403" t="s">
        <v>1907</v>
      </c>
    </row>
    <row r="168" spans="2:3">
      <c r="B168" s="273" t="s">
        <v>1908</v>
      </c>
      <c r="C168" s="403" t="s">
        <v>1909</v>
      </c>
    </row>
    <row r="169" spans="2:3">
      <c r="B169" s="273" t="s">
        <v>615</v>
      </c>
      <c r="C169" s="403" t="s">
        <v>1910</v>
      </c>
    </row>
    <row r="170" spans="2:3">
      <c r="B170" s="273" t="s">
        <v>616</v>
      </c>
      <c r="C170" s="403" t="s">
        <v>4690</v>
      </c>
    </row>
    <row r="171" spans="2:3">
      <c r="B171" s="273" t="s">
        <v>617</v>
      </c>
      <c r="C171" s="403" t="s">
        <v>1911</v>
      </c>
    </row>
    <row r="172" spans="2:3">
      <c r="B172" s="273" t="s">
        <v>1912</v>
      </c>
      <c r="C172" s="403" t="s">
        <v>1913</v>
      </c>
    </row>
    <row r="173" spans="2:3">
      <c r="B173" s="273" t="s">
        <v>4691</v>
      </c>
      <c r="C173" s="403" t="s">
        <v>4692</v>
      </c>
    </row>
    <row r="174" spans="2:3">
      <c r="B174" s="273" t="s">
        <v>618</v>
      </c>
      <c r="C174" s="403" t="s">
        <v>4693</v>
      </c>
    </row>
    <row r="175" spans="2:3">
      <c r="B175" s="273" t="s">
        <v>1914</v>
      </c>
      <c r="C175" s="403" t="s">
        <v>1767</v>
      </c>
    </row>
    <row r="176" spans="2:3">
      <c r="B176" s="273" t="s">
        <v>1915</v>
      </c>
      <c r="C176" s="403" t="s">
        <v>1916</v>
      </c>
    </row>
    <row r="177" spans="2:3">
      <c r="B177" s="273" t="s">
        <v>619</v>
      </c>
      <c r="C177" s="403" t="s">
        <v>1917</v>
      </c>
    </row>
    <row r="178" spans="2:3">
      <c r="B178" s="273" t="s">
        <v>1918</v>
      </c>
      <c r="C178" s="403" t="s">
        <v>1919</v>
      </c>
    </row>
    <row r="179" spans="2:3">
      <c r="B179" s="273" t="s">
        <v>1920</v>
      </c>
      <c r="C179" s="403" t="s">
        <v>1921</v>
      </c>
    </row>
    <row r="180" spans="2:3">
      <c r="B180" s="273" t="s">
        <v>620</v>
      </c>
      <c r="C180" s="403" t="s">
        <v>1922</v>
      </c>
    </row>
    <row r="181" spans="2:3">
      <c r="B181" s="273" t="s">
        <v>1923</v>
      </c>
      <c r="C181" s="403" t="s">
        <v>1924</v>
      </c>
    </row>
    <row r="182" spans="2:3">
      <c r="B182" s="273" t="s">
        <v>1925</v>
      </c>
      <c r="C182" s="403" t="s">
        <v>1926</v>
      </c>
    </row>
    <row r="183" spans="2:3">
      <c r="B183" s="273" t="s">
        <v>621</v>
      </c>
      <c r="C183" s="403" t="s">
        <v>1927</v>
      </c>
    </row>
    <row r="184" spans="2:3">
      <c r="B184" s="273" t="s">
        <v>1928</v>
      </c>
      <c r="C184" s="403" t="s">
        <v>1929</v>
      </c>
    </row>
    <row r="185" spans="2:3">
      <c r="B185" s="273" t="s">
        <v>1930</v>
      </c>
      <c r="C185" s="403" t="s">
        <v>1931</v>
      </c>
    </row>
    <row r="186" spans="2:3">
      <c r="B186" s="273" t="s">
        <v>1932</v>
      </c>
      <c r="C186" s="403" t="s">
        <v>1933</v>
      </c>
    </row>
    <row r="187" spans="2:3">
      <c r="B187" s="273" t="s">
        <v>4357</v>
      </c>
      <c r="C187" s="403" t="s">
        <v>4358</v>
      </c>
    </row>
    <row r="188" spans="2:3">
      <c r="B188" s="273" t="s">
        <v>1934</v>
      </c>
      <c r="C188" s="403" t="s">
        <v>1935</v>
      </c>
    </row>
    <row r="189" spans="2:3">
      <c r="B189" s="273" t="s">
        <v>1936</v>
      </c>
      <c r="C189" s="403" t="s">
        <v>1935</v>
      </c>
    </row>
    <row r="190" spans="2:3">
      <c r="B190" s="273" t="s">
        <v>622</v>
      </c>
      <c r="C190" s="403" t="s">
        <v>1937</v>
      </c>
    </row>
    <row r="191" spans="2:3">
      <c r="B191" s="273" t="s">
        <v>623</v>
      </c>
      <c r="C191" s="403" t="s">
        <v>1938</v>
      </c>
    </row>
    <row r="192" spans="2:3">
      <c r="B192" s="273" t="s">
        <v>624</v>
      </c>
      <c r="C192" s="403" t="s">
        <v>1939</v>
      </c>
    </row>
    <row r="193" spans="2:3">
      <c r="B193" s="273" t="s">
        <v>625</v>
      </c>
      <c r="C193" s="403" t="s">
        <v>1940</v>
      </c>
    </row>
    <row r="194" spans="2:3">
      <c r="B194" s="273" t="s">
        <v>626</v>
      </c>
      <c r="C194" s="403" t="s">
        <v>1941</v>
      </c>
    </row>
    <row r="195" spans="2:3">
      <c r="B195" s="273" t="s">
        <v>627</v>
      </c>
      <c r="C195" s="403" t="s">
        <v>1942</v>
      </c>
    </row>
    <row r="196" spans="2:3">
      <c r="B196" s="273" t="s">
        <v>628</v>
      </c>
      <c r="C196" s="403" t="s">
        <v>1943</v>
      </c>
    </row>
    <row r="197" spans="2:3">
      <c r="B197" s="273" t="s">
        <v>629</v>
      </c>
      <c r="C197" s="403" t="s">
        <v>1944</v>
      </c>
    </row>
    <row r="198" spans="2:3">
      <c r="B198" s="273" t="s">
        <v>630</v>
      </c>
      <c r="C198" s="403" t="s">
        <v>1945</v>
      </c>
    </row>
    <row r="199" spans="2:3">
      <c r="B199" s="273" t="s">
        <v>1946</v>
      </c>
      <c r="C199" s="403" t="s">
        <v>1767</v>
      </c>
    </row>
    <row r="200" spans="2:3">
      <c r="B200" s="273" t="s">
        <v>631</v>
      </c>
      <c r="C200" s="403" t="s">
        <v>1947</v>
      </c>
    </row>
    <row r="201" spans="2:3">
      <c r="B201" s="273" t="s">
        <v>632</v>
      </c>
      <c r="C201" s="403" t="s">
        <v>1948</v>
      </c>
    </row>
    <row r="202" spans="2:3">
      <c r="B202" s="273" t="s">
        <v>1949</v>
      </c>
      <c r="C202" s="403" t="s">
        <v>1950</v>
      </c>
    </row>
    <row r="203" spans="2:3">
      <c r="B203" s="273" t="s">
        <v>1951</v>
      </c>
      <c r="C203" s="403" t="s">
        <v>1952</v>
      </c>
    </row>
    <row r="204" spans="2:3">
      <c r="B204" s="273" t="s">
        <v>633</v>
      </c>
      <c r="C204" s="403" t="s">
        <v>1953</v>
      </c>
    </row>
    <row r="205" spans="2:3">
      <c r="B205" s="273" t="s">
        <v>1954</v>
      </c>
      <c r="C205" s="403" t="s">
        <v>1955</v>
      </c>
    </row>
    <row r="206" spans="2:3">
      <c r="B206" s="273" t="s">
        <v>1956</v>
      </c>
      <c r="C206" s="403" t="s">
        <v>1957</v>
      </c>
    </row>
    <row r="207" spans="2:3">
      <c r="B207" s="273" t="s">
        <v>1958</v>
      </c>
      <c r="C207" s="403" t="s">
        <v>1959</v>
      </c>
    </row>
    <row r="208" spans="2:3">
      <c r="B208" s="273" t="s">
        <v>634</v>
      </c>
      <c r="C208" s="403" t="s">
        <v>1960</v>
      </c>
    </row>
    <row r="209" spans="2:3">
      <c r="B209" s="273" t="s">
        <v>635</v>
      </c>
      <c r="C209" s="403" t="s">
        <v>1961</v>
      </c>
    </row>
    <row r="210" spans="2:3">
      <c r="B210" s="273" t="s">
        <v>1962</v>
      </c>
      <c r="C210" s="403" t="s">
        <v>1963</v>
      </c>
    </row>
    <row r="211" spans="2:3">
      <c r="B211" s="273" t="s">
        <v>1964</v>
      </c>
      <c r="C211" s="403" t="s">
        <v>1965</v>
      </c>
    </row>
    <row r="212" spans="2:3">
      <c r="B212" s="273" t="s">
        <v>636</v>
      </c>
      <c r="C212" s="403" t="s">
        <v>1966</v>
      </c>
    </row>
    <row r="213" spans="2:3">
      <c r="B213" s="273" t="s">
        <v>1967</v>
      </c>
      <c r="C213" s="403" t="s">
        <v>1968</v>
      </c>
    </row>
    <row r="214" spans="2:3">
      <c r="B214" s="273" t="s">
        <v>1969</v>
      </c>
      <c r="C214" s="403" t="s">
        <v>1970</v>
      </c>
    </row>
    <row r="215" spans="2:3">
      <c r="B215" s="273" t="s">
        <v>1971</v>
      </c>
      <c r="C215" s="403" t="s">
        <v>1972</v>
      </c>
    </row>
    <row r="216" spans="2:3">
      <c r="B216" s="273" t="s">
        <v>1973</v>
      </c>
      <c r="C216" s="403" t="s">
        <v>1974</v>
      </c>
    </row>
    <row r="217" spans="2:3">
      <c r="B217" s="273" t="s">
        <v>4359</v>
      </c>
      <c r="C217" s="403" t="s">
        <v>4360</v>
      </c>
    </row>
    <row r="218" spans="2:3">
      <c r="B218" s="273" t="s">
        <v>637</v>
      </c>
      <c r="C218" s="403" t="s">
        <v>1975</v>
      </c>
    </row>
    <row r="219" spans="2:3">
      <c r="B219" s="273" t="s">
        <v>1976</v>
      </c>
      <c r="C219" s="403" t="s">
        <v>1977</v>
      </c>
    </row>
    <row r="220" spans="2:3">
      <c r="B220" s="273" t="s">
        <v>1978</v>
      </c>
      <c r="C220" s="403" t="s">
        <v>1979</v>
      </c>
    </row>
    <row r="221" spans="2:3">
      <c r="B221" s="273" t="s">
        <v>638</v>
      </c>
      <c r="C221" s="403" t="s">
        <v>1980</v>
      </c>
    </row>
    <row r="222" spans="2:3">
      <c r="B222" s="273" t="s">
        <v>639</v>
      </c>
      <c r="C222" s="403" t="s">
        <v>1981</v>
      </c>
    </row>
    <row r="223" spans="2:3">
      <c r="B223" s="273" t="s">
        <v>640</v>
      </c>
      <c r="C223" s="403" t="s">
        <v>1982</v>
      </c>
    </row>
    <row r="224" spans="2:3">
      <c r="B224" s="273" t="s">
        <v>641</v>
      </c>
      <c r="C224" s="403" t="s">
        <v>1983</v>
      </c>
    </row>
    <row r="225" spans="2:3">
      <c r="B225" s="273" t="s">
        <v>642</v>
      </c>
      <c r="C225" s="403" t="s">
        <v>1984</v>
      </c>
    </row>
    <row r="226" spans="2:3">
      <c r="B226" s="273" t="s">
        <v>643</v>
      </c>
      <c r="C226" s="403" t="s">
        <v>1985</v>
      </c>
    </row>
    <row r="227" spans="2:3">
      <c r="B227" s="273" t="s">
        <v>1986</v>
      </c>
      <c r="C227" s="403" t="s">
        <v>1987</v>
      </c>
    </row>
    <row r="228" spans="2:3">
      <c r="B228" s="273" t="s">
        <v>1988</v>
      </c>
      <c r="C228" s="403" t="s">
        <v>1989</v>
      </c>
    </row>
    <row r="229" spans="2:3">
      <c r="B229" s="273" t="s">
        <v>1990</v>
      </c>
      <c r="C229" s="403" t="s">
        <v>1991</v>
      </c>
    </row>
    <row r="230" spans="2:3">
      <c r="B230" s="273" t="s">
        <v>644</v>
      </c>
      <c r="C230" s="403" t="s">
        <v>1992</v>
      </c>
    </row>
    <row r="231" spans="2:3">
      <c r="B231" s="273" t="s">
        <v>645</v>
      </c>
      <c r="C231" s="403" t="s">
        <v>1993</v>
      </c>
    </row>
    <row r="232" spans="2:3">
      <c r="B232" s="273" t="s">
        <v>1994</v>
      </c>
      <c r="C232" s="403" t="s">
        <v>1995</v>
      </c>
    </row>
    <row r="233" spans="2:3">
      <c r="B233" s="273" t="s">
        <v>1996</v>
      </c>
      <c r="C233" s="403" t="s">
        <v>1997</v>
      </c>
    </row>
    <row r="234" spans="2:3">
      <c r="B234" s="273" t="s">
        <v>1998</v>
      </c>
      <c r="C234" s="403" t="s">
        <v>1999</v>
      </c>
    </row>
    <row r="235" spans="2:3">
      <c r="B235" s="273" t="s">
        <v>2000</v>
      </c>
      <c r="C235" s="403" t="s">
        <v>2001</v>
      </c>
    </row>
    <row r="236" spans="2:3">
      <c r="B236" s="273" t="s">
        <v>2002</v>
      </c>
      <c r="C236" s="403" t="s">
        <v>2003</v>
      </c>
    </row>
    <row r="237" spans="2:3">
      <c r="B237" s="273" t="s">
        <v>2004</v>
      </c>
      <c r="C237" s="403" t="s">
        <v>2005</v>
      </c>
    </row>
    <row r="238" spans="2:3">
      <c r="B238" s="273" t="s">
        <v>2006</v>
      </c>
      <c r="C238" s="403" t="s">
        <v>2007</v>
      </c>
    </row>
    <row r="239" spans="2:3">
      <c r="B239" s="273" t="s">
        <v>2008</v>
      </c>
      <c r="C239" s="403" t="s">
        <v>2009</v>
      </c>
    </row>
    <row r="240" spans="2:3">
      <c r="B240" s="273" t="s">
        <v>2010</v>
      </c>
      <c r="C240" s="403" t="s">
        <v>2011</v>
      </c>
    </row>
    <row r="241" spans="2:3">
      <c r="B241" s="273" t="s">
        <v>2012</v>
      </c>
      <c r="C241" s="403" t="s">
        <v>2013</v>
      </c>
    </row>
    <row r="242" spans="2:3">
      <c r="B242" s="273" t="s">
        <v>646</v>
      </c>
      <c r="C242" s="403" t="s">
        <v>2014</v>
      </c>
    </row>
    <row r="243" spans="2:3">
      <c r="B243" s="273" t="s">
        <v>647</v>
      </c>
      <c r="C243" s="403" t="s">
        <v>2015</v>
      </c>
    </row>
    <row r="244" spans="2:3">
      <c r="B244" s="273" t="s">
        <v>648</v>
      </c>
      <c r="C244" s="403" t="s">
        <v>2016</v>
      </c>
    </row>
    <row r="245" spans="2:3">
      <c r="B245" s="273" t="s">
        <v>2017</v>
      </c>
      <c r="C245" s="403" t="s">
        <v>2018</v>
      </c>
    </row>
    <row r="246" spans="2:3">
      <c r="B246" s="273" t="s">
        <v>2019</v>
      </c>
      <c r="C246" s="403" t="s">
        <v>2020</v>
      </c>
    </row>
    <row r="247" spans="2:3">
      <c r="B247" s="273" t="s">
        <v>2021</v>
      </c>
      <c r="C247" s="403" t="s">
        <v>2022</v>
      </c>
    </row>
    <row r="248" spans="2:3">
      <c r="B248" s="273" t="s">
        <v>2023</v>
      </c>
      <c r="C248" s="403" t="s">
        <v>2024</v>
      </c>
    </row>
    <row r="249" spans="2:3">
      <c r="B249" s="273" t="s">
        <v>2025</v>
      </c>
      <c r="C249" s="403" t="s">
        <v>2026</v>
      </c>
    </row>
    <row r="250" spans="2:3">
      <c r="B250" s="273" t="s">
        <v>2027</v>
      </c>
      <c r="C250" s="403" t="s">
        <v>2028</v>
      </c>
    </row>
    <row r="251" spans="2:3">
      <c r="B251" s="273" t="s">
        <v>2029</v>
      </c>
      <c r="C251" s="403" t="s">
        <v>2030</v>
      </c>
    </row>
    <row r="252" spans="2:3">
      <c r="B252" s="273" t="s">
        <v>2031</v>
      </c>
      <c r="C252" s="403" t="s">
        <v>2032</v>
      </c>
    </row>
    <row r="253" spans="2:3">
      <c r="B253" s="273" t="s">
        <v>2033</v>
      </c>
      <c r="C253" s="403" t="s">
        <v>2034</v>
      </c>
    </row>
    <row r="254" spans="2:3">
      <c r="B254" s="273" t="s">
        <v>2035</v>
      </c>
      <c r="C254" s="403" t="s">
        <v>2036</v>
      </c>
    </row>
    <row r="255" spans="2:3">
      <c r="B255" s="273" t="s">
        <v>2037</v>
      </c>
      <c r="C255" s="403" t="s">
        <v>2038</v>
      </c>
    </row>
    <row r="256" spans="2:3">
      <c r="B256" s="273" t="s">
        <v>2039</v>
      </c>
      <c r="C256" s="403" t="s">
        <v>2040</v>
      </c>
    </row>
    <row r="257" spans="2:3">
      <c r="B257" s="273" t="s">
        <v>2041</v>
      </c>
      <c r="C257" s="403" t="s">
        <v>2042</v>
      </c>
    </row>
    <row r="258" spans="2:3">
      <c r="B258" s="273" t="s">
        <v>2043</v>
      </c>
      <c r="C258" s="403" t="s">
        <v>2044</v>
      </c>
    </row>
    <row r="259" spans="2:3">
      <c r="B259" s="273" t="s">
        <v>2045</v>
      </c>
      <c r="C259" s="403" t="s">
        <v>2046</v>
      </c>
    </row>
    <row r="260" spans="2:3">
      <c r="B260" s="273" t="s">
        <v>2047</v>
      </c>
      <c r="C260" s="403" t="s">
        <v>2048</v>
      </c>
    </row>
    <row r="261" spans="2:3">
      <c r="B261" s="273" t="s">
        <v>2049</v>
      </c>
      <c r="C261" s="403" t="s">
        <v>2050</v>
      </c>
    </row>
    <row r="262" spans="2:3">
      <c r="B262" s="273" t="s">
        <v>2051</v>
      </c>
      <c r="C262" s="403" t="s">
        <v>2052</v>
      </c>
    </row>
    <row r="263" spans="2:3">
      <c r="B263" s="273" t="s">
        <v>2053</v>
      </c>
      <c r="C263" s="403" t="s">
        <v>2054</v>
      </c>
    </row>
    <row r="264" spans="2:3">
      <c r="B264" s="273" t="s">
        <v>2055</v>
      </c>
      <c r="C264" s="403" t="s">
        <v>2056</v>
      </c>
    </row>
    <row r="265" spans="2:3">
      <c r="B265" s="273" t="s">
        <v>2057</v>
      </c>
      <c r="C265" s="403" t="s">
        <v>2058</v>
      </c>
    </row>
    <row r="266" spans="2:3">
      <c r="B266" s="273" t="s">
        <v>2059</v>
      </c>
      <c r="C266" s="403" t="s">
        <v>2060</v>
      </c>
    </row>
    <row r="267" spans="2:3">
      <c r="B267" s="273" t="s">
        <v>2061</v>
      </c>
      <c r="C267" s="403" t="s">
        <v>2062</v>
      </c>
    </row>
    <row r="268" spans="2:3">
      <c r="B268" s="273" t="s">
        <v>2063</v>
      </c>
      <c r="C268" s="403" t="s">
        <v>2064</v>
      </c>
    </row>
    <row r="269" spans="2:3">
      <c r="B269" s="273" t="s">
        <v>2065</v>
      </c>
      <c r="C269" s="403" t="s">
        <v>4361</v>
      </c>
    </row>
    <row r="270" spans="2:3">
      <c r="B270" s="273" t="s">
        <v>4362</v>
      </c>
      <c r="C270" s="403" t="s">
        <v>4363</v>
      </c>
    </row>
    <row r="271" spans="2:3">
      <c r="B271" s="273" t="s">
        <v>649</v>
      </c>
      <c r="C271" s="403" t="s">
        <v>2067</v>
      </c>
    </row>
    <row r="272" spans="2:3">
      <c r="B272" s="273" t="s">
        <v>650</v>
      </c>
      <c r="C272" s="403" t="s">
        <v>2067</v>
      </c>
    </row>
    <row r="273" spans="2:3">
      <c r="B273" s="273" t="s">
        <v>2068</v>
      </c>
      <c r="C273" s="403" t="s">
        <v>4694</v>
      </c>
    </row>
    <row r="274" spans="2:3">
      <c r="B274" s="273" t="s">
        <v>651</v>
      </c>
      <c r="C274" s="403" t="s">
        <v>2069</v>
      </c>
    </row>
    <row r="275" spans="2:3">
      <c r="B275" s="273" t="s">
        <v>2070</v>
      </c>
      <c r="C275" s="403" t="s">
        <v>2071</v>
      </c>
    </row>
    <row r="276" spans="2:3">
      <c r="B276" s="273" t="s">
        <v>2072</v>
      </c>
      <c r="C276" s="403" t="s">
        <v>2073</v>
      </c>
    </row>
    <row r="277" spans="2:3">
      <c r="B277" s="273" t="s">
        <v>2074</v>
      </c>
      <c r="C277" s="403" t="s">
        <v>2075</v>
      </c>
    </row>
    <row r="278" spans="2:3">
      <c r="B278" s="273" t="s">
        <v>2076</v>
      </c>
      <c r="C278" s="403" t="s">
        <v>2077</v>
      </c>
    </row>
    <row r="279" spans="2:3">
      <c r="B279" s="273" t="s">
        <v>2078</v>
      </c>
      <c r="C279" s="403" t="s">
        <v>2079</v>
      </c>
    </row>
    <row r="280" spans="2:3">
      <c r="B280" s="273" t="s">
        <v>2080</v>
      </c>
      <c r="C280" s="403" t="s">
        <v>2081</v>
      </c>
    </row>
    <row r="281" spans="2:3">
      <c r="B281" s="273" t="s">
        <v>2082</v>
      </c>
      <c r="C281" s="403" t="s">
        <v>2083</v>
      </c>
    </row>
    <row r="282" spans="2:3">
      <c r="B282" s="273" t="s">
        <v>2084</v>
      </c>
      <c r="C282" s="403" t="s">
        <v>2085</v>
      </c>
    </row>
    <row r="283" spans="2:3">
      <c r="B283" s="273" t="s">
        <v>2086</v>
      </c>
      <c r="C283" s="403" t="s">
        <v>2087</v>
      </c>
    </row>
    <row r="284" spans="2:3">
      <c r="B284" s="273" t="s">
        <v>2088</v>
      </c>
      <c r="C284" s="403" t="s">
        <v>2089</v>
      </c>
    </row>
    <row r="285" spans="2:3">
      <c r="B285" s="273" t="s">
        <v>2090</v>
      </c>
      <c r="C285" s="403" t="s">
        <v>2091</v>
      </c>
    </row>
    <row r="286" spans="2:3">
      <c r="B286" s="273" t="s">
        <v>2092</v>
      </c>
      <c r="C286" s="403" t="s">
        <v>2093</v>
      </c>
    </row>
    <row r="287" spans="2:3">
      <c r="B287" s="273" t="s">
        <v>2094</v>
      </c>
      <c r="C287" s="403" t="s">
        <v>2093</v>
      </c>
    </row>
    <row r="288" spans="2:3">
      <c r="B288" s="273" t="s">
        <v>652</v>
      </c>
      <c r="C288" s="403" t="s">
        <v>2095</v>
      </c>
    </row>
    <row r="289" spans="2:3">
      <c r="B289" s="273" t="s">
        <v>653</v>
      </c>
      <c r="C289" s="403" t="s">
        <v>2096</v>
      </c>
    </row>
    <row r="290" spans="2:3">
      <c r="B290" s="273" t="s">
        <v>654</v>
      </c>
      <c r="C290" s="403" t="s">
        <v>2097</v>
      </c>
    </row>
    <row r="291" spans="2:3">
      <c r="B291" s="273" t="s">
        <v>655</v>
      </c>
      <c r="C291" s="403" t="s">
        <v>2098</v>
      </c>
    </row>
    <row r="292" spans="2:3">
      <c r="B292" s="273" t="s">
        <v>656</v>
      </c>
      <c r="C292" s="403" t="s">
        <v>2099</v>
      </c>
    </row>
    <row r="293" spans="2:3">
      <c r="B293" s="273" t="s">
        <v>657</v>
      </c>
      <c r="C293" s="403" t="s">
        <v>2100</v>
      </c>
    </row>
    <row r="294" spans="2:3">
      <c r="B294" s="273" t="s">
        <v>658</v>
      </c>
      <c r="C294" s="403" t="s">
        <v>2101</v>
      </c>
    </row>
    <row r="295" spans="2:3">
      <c r="B295" s="273" t="s">
        <v>659</v>
      </c>
      <c r="C295" s="403" t="s">
        <v>2102</v>
      </c>
    </row>
    <row r="296" spans="2:3">
      <c r="B296" s="273" t="s">
        <v>2103</v>
      </c>
      <c r="C296" s="403" t="s">
        <v>2104</v>
      </c>
    </row>
    <row r="297" spans="2:3">
      <c r="B297" s="273" t="s">
        <v>660</v>
      </c>
      <c r="C297" s="403" t="s">
        <v>2105</v>
      </c>
    </row>
    <row r="298" spans="2:3">
      <c r="B298" s="273" t="s">
        <v>2106</v>
      </c>
      <c r="C298" s="403" t="s">
        <v>2107</v>
      </c>
    </row>
    <row r="299" spans="2:3">
      <c r="B299" s="273" t="s">
        <v>661</v>
      </c>
      <c r="C299" s="403" t="s">
        <v>2108</v>
      </c>
    </row>
    <row r="300" spans="2:3">
      <c r="B300" s="273" t="s">
        <v>662</v>
      </c>
      <c r="C300" s="403" t="s">
        <v>2109</v>
      </c>
    </row>
    <row r="301" spans="2:3">
      <c r="B301" s="273" t="s">
        <v>663</v>
      </c>
      <c r="C301" s="403" t="s">
        <v>2110</v>
      </c>
    </row>
    <row r="302" spans="2:3">
      <c r="B302" s="273" t="s">
        <v>664</v>
      </c>
      <c r="C302" s="403" t="s">
        <v>2111</v>
      </c>
    </row>
    <row r="303" spans="2:3">
      <c r="B303" s="273" t="s">
        <v>2112</v>
      </c>
      <c r="C303" s="403" t="s">
        <v>2113</v>
      </c>
    </row>
    <row r="304" spans="2:3">
      <c r="B304" s="273" t="s">
        <v>665</v>
      </c>
      <c r="C304" s="403" t="s">
        <v>2114</v>
      </c>
    </row>
    <row r="305" spans="2:3">
      <c r="B305" s="273" t="s">
        <v>2115</v>
      </c>
      <c r="C305" s="403" t="s">
        <v>1767</v>
      </c>
    </row>
    <row r="306" spans="2:3">
      <c r="B306" s="273" t="s">
        <v>2116</v>
      </c>
      <c r="C306" s="403" t="s">
        <v>2117</v>
      </c>
    </row>
    <row r="307" spans="2:3">
      <c r="B307" s="273" t="s">
        <v>2118</v>
      </c>
      <c r="C307" s="403" t="s">
        <v>2119</v>
      </c>
    </row>
    <row r="308" spans="2:3">
      <c r="B308" s="273" t="s">
        <v>666</v>
      </c>
      <c r="C308" s="403" t="s">
        <v>2120</v>
      </c>
    </row>
    <row r="309" spans="2:3">
      <c r="B309" s="273" t="s">
        <v>667</v>
      </c>
      <c r="C309" s="403" t="s">
        <v>2121</v>
      </c>
    </row>
    <row r="310" spans="2:3">
      <c r="B310" s="273" t="s">
        <v>668</v>
      </c>
      <c r="C310" s="403" t="s">
        <v>2122</v>
      </c>
    </row>
    <row r="311" spans="2:3">
      <c r="B311" s="273" t="s">
        <v>669</v>
      </c>
      <c r="C311" s="403" t="s">
        <v>2123</v>
      </c>
    </row>
    <row r="312" spans="2:3">
      <c r="B312" s="273" t="s">
        <v>2124</v>
      </c>
      <c r="C312" s="403" t="s">
        <v>2125</v>
      </c>
    </row>
    <row r="313" spans="2:3">
      <c r="B313" s="273" t="s">
        <v>670</v>
      </c>
      <c r="C313" s="403" t="s">
        <v>2126</v>
      </c>
    </row>
    <row r="314" spans="2:3">
      <c r="B314" s="273" t="s">
        <v>671</v>
      </c>
      <c r="C314" s="403" t="s">
        <v>2127</v>
      </c>
    </row>
    <row r="315" spans="2:3">
      <c r="B315" s="273" t="s">
        <v>672</v>
      </c>
      <c r="C315" s="403" t="s">
        <v>2128</v>
      </c>
    </row>
    <row r="316" spans="2:3">
      <c r="B316" s="273" t="s">
        <v>673</v>
      </c>
      <c r="C316" s="403" t="s">
        <v>2129</v>
      </c>
    </row>
    <row r="317" spans="2:3">
      <c r="B317" s="273" t="s">
        <v>674</v>
      </c>
      <c r="C317" s="403" t="s">
        <v>2130</v>
      </c>
    </row>
    <row r="318" spans="2:3">
      <c r="B318" s="273" t="s">
        <v>675</v>
      </c>
      <c r="C318" s="403" t="s">
        <v>2131</v>
      </c>
    </row>
    <row r="319" spans="2:3">
      <c r="B319" s="273" t="s">
        <v>676</v>
      </c>
      <c r="C319" s="403" t="s">
        <v>2132</v>
      </c>
    </row>
    <row r="320" spans="2:3">
      <c r="B320" s="273" t="s">
        <v>677</v>
      </c>
      <c r="C320" s="403" t="s">
        <v>2133</v>
      </c>
    </row>
    <row r="321" spans="2:3">
      <c r="B321" s="273" t="s">
        <v>678</v>
      </c>
      <c r="C321" s="403" t="s">
        <v>2134</v>
      </c>
    </row>
    <row r="322" spans="2:3">
      <c r="B322" s="273" t="s">
        <v>679</v>
      </c>
      <c r="C322" s="403" t="s">
        <v>2135</v>
      </c>
    </row>
    <row r="323" spans="2:3">
      <c r="B323" s="273" t="s">
        <v>680</v>
      </c>
      <c r="C323" s="403" t="s">
        <v>4695</v>
      </c>
    </row>
    <row r="324" spans="2:3">
      <c r="B324" s="273" t="s">
        <v>2136</v>
      </c>
      <c r="C324" s="403" t="s">
        <v>2137</v>
      </c>
    </row>
    <row r="325" spans="2:3">
      <c r="B325" s="273" t="s">
        <v>2138</v>
      </c>
      <c r="C325" s="403" t="s">
        <v>2139</v>
      </c>
    </row>
    <row r="326" spans="2:3">
      <c r="B326" s="273" t="s">
        <v>681</v>
      </c>
      <c r="C326" s="403" t="s">
        <v>2140</v>
      </c>
    </row>
    <row r="327" spans="2:3">
      <c r="B327" s="273" t="s">
        <v>682</v>
      </c>
      <c r="C327" s="403" t="s">
        <v>2141</v>
      </c>
    </row>
    <row r="328" spans="2:3">
      <c r="B328" s="273" t="s">
        <v>2142</v>
      </c>
      <c r="C328" s="403" t="s">
        <v>2143</v>
      </c>
    </row>
    <row r="329" spans="2:3">
      <c r="B329" s="273" t="s">
        <v>2144</v>
      </c>
      <c r="C329" s="403" t="s">
        <v>2145</v>
      </c>
    </row>
    <row r="330" spans="2:3">
      <c r="B330" s="273" t="s">
        <v>2146</v>
      </c>
      <c r="C330" s="403" t="s">
        <v>2147</v>
      </c>
    </row>
    <row r="331" spans="2:3">
      <c r="B331" s="273" t="s">
        <v>2148</v>
      </c>
      <c r="C331" s="403" t="s">
        <v>2149</v>
      </c>
    </row>
    <row r="332" spans="2:3">
      <c r="B332" s="273" t="s">
        <v>683</v>
      </c>
      <c r="C332" s="403" t="s">
        <v>2150</v>
      </c>
    </row>
    <row r="333" spans="2:3">
      <c r="B333" s="273" t="s">
        <v>2151</v>
      </c>
      <c r="C333" s="403" t="s">
        <v>2152</v>
      </c>
    </row>
    <row r="334" spans="2:3">
      <c r="B334" s="273" t="s">
        <v>684</v>
      </c>
      <c r="C334" s="403" t="s">
        <v>2153</v>
      </c>
    </row>
    <row r="335" spans="2:3">
      <c r="B335" s="273" t="s">
        <v>685</v>
      </c>
      <c r="C335" s="403" t="s">
        <v>2154</v>
      </c>
    </row>
    <row r="336" spans="2:3">
      <c r="B336" s="273" t="s">
        <v>686</v>
      </c>
      <c r="C336" s="403" t="s">
        <v>2155</v>
      </c>
    </row>
    <row r="337" spans="2:3">
      <c r="B337" s="273" t="s">
        <v>687</v>
      </c>
      <c r="C337" s="403" t="s">
        <v>2156</v>
      </c>
    </row>
    <row r="338" spans="2:3">
      <c r="B338" s="273" t="s">
        <v>688</v>
      </c>
      <c r="C338" s="403" t="s">
        <v>2157</v>
      </c>
    </row>
    <row r="339" spans="2:3">
      <c r="B339" s="273" t="s">
        <v>689</v>
      </c>
      <c r="C339" s="403" t="s">
        <v>2158</v>
      </c>
    </row>
    <row r="340" spans="2:3">
      <c r="B340" s="273" t="s">
        <v>690</v>
      </c>
      <c r="C340" s="403" t="s">
        <v>2159</v>
      </c>
    </row>
    <row r="341" spans="2:3">
      <c r="B341" s="273" t="s">
        <v>691</v>
      </c>
      <c r="C341" s="403" t="s">
        <v>2160</v>
      </c>
    </row>
    <row r="342" spans="2:3">
      <c r="B342" s="273" t="s">
        <v>692</v>
      </c>
      <c r="C342" s="403" t="s">
        <v>2161</v>
      </c>
    </row>
    <row r="343" spans="2:3">
      <c r="B343" s="273" t="s">
        <v>693</v>
      </c>
      <c r="C343" s="403" t="s">
        <v>2162</v>
      </c>
    </row>
    <row r="344" spans="2:3">
      <c r="B344" s="273" t="s">
        <v>694</v>
      </c>
      <c r="C344" s="403" t="s">
        <v>2163</v>
      </c>
    </row>
    <row r="345" spans="2:3">
      <c r="B345" s="273" t="s">
        <v>695</v>
      </c>
      <c r="C345" s="403" t="s">
        <v>2164</v>
      </c>
    </row>
    <row r="346" spans="2:3">
      <c r="B346" s="273" t="s">
        <v>696</v>
      </c>
      <c r="C346" s="403" t="s">
        <v>2165</v>
      </c>
    </row>
    <row r="347" spans="2:3">
      <c r="B347" s="273" t="s">
        <v>697</v>
      </c>
      <c r="C347" s="403" t="s">
        <v>2166</v>
      </c>
    </row>
    <row r="348" spans="2:3">
      <c r="B348" s="273" t="s">
        <v>698</v>
      </c>
      <c r="C348" s="403" t="s">
        <v>2167</v>
      </c>
    </row>
    <row r="349" spans="2:3">
      <c r="B349" s="273" t="s">
        <v>699</v>
      </c>
      <c r="C349" s="403" t="s">
        <v>2168</v>
      </c>
    </row>
    <row r="350" spans="2:3">
      <c r="B350" s="273" t="s">
        <v>700</v>
      </c>
      <c r="C350" s="403" t="s">
        <v>2169</v>
      </c>
    </row>
    <row r="351" spans="2:3">
      <c r="B351" s="273" t="s">
        <v>701</v>
      </c>
      <c r="C351" s="403" t="s">
        <v>2170</v>
      </c>
    </row>
    <row r="352" spans="2:3">
      <c r="B352" s="273" t="s">
        <v>702</v>
      </c>
      <c r="C352" s="403" t="s">
        <v>2171</v>
      </c>
    </row>
    <row r="353" spans="2:3">
      <c r="B353" s="273" t="s">
        <v>2172</v>
      </c>
      <c r="C353" s="403" t="s">
        <v>2173</v>
      </c>
    </row>
    <row r="354" spans="2:3">
      <c r="B354" s="273" t="s">
        <v>703</v>
      </c>
      <c r="C354" s="403" t="s">
        <v>2174</v>
      </c>
    </row>
    <row r="355" spans="2:3">
      <c r="B355" s="273" t="s">
        <v>704</v>
      </c>
      <c r="C355" s="403" t="s">
        <v>2175</v>
      </c>
    </row>
    <row r="356" spans="2:3">
      <c r="B356" s="273" t="s">
        <v>2176</v>
      </c>
      <c r="C356" s="403" t="s">
        <v>2177</v>
      </c>
    </row>
    <row r="357" spans="2:3">
      <c r="B357" s="273" t="s">
        <v>705</v>
      </c>
      <c r="C357" s="403" t="s">
        <v>2178</v>
      </c>
    </row>
    <row r="358" spans="2:3">
      <c r="B358" s="273" t="s">
        <v>706</v>
      </c>
      <c r="C358" s="403" t="s">
        <v>2179</v>
      </c>
    </row>
    <row r="359" spans="2:3">
      <c r="B359" s="273" t="s">
        <v>2180</v>
      </c>
      <c r="C359" s="403" t="s">
        <v>2181</v>
      </c>
    </row>
    <row r="360" spans="2:3">
      <c r="B360" s="273" t="s">
        <v>707</v>
      </c>
      <c r="C360" s="403" t="s">
        <v>2182</v>
      </c>
    </row>
    <row r="361" spans="2:3">
      <c r="B361" s="273" t="s">
        <v>708</v>
      </c>
      <c r="C361" s="403" t="s">
        <v>2183</v>
      </c>
    </row>
    <row r="362" spans="2:3">
      <c r="B362" s="273" t="s">
        <v>2184</v>
      </c>
      <c r="C362" s="403" t="s">
        <v>2185</v>
      </c>
    </row>
    <row r="363" spans="2:3">
      <c r="B363" s="273" t="s">
        <v>709</v>
      </c>
      <c r="C363" s="403" t="s">
        <v>2186</v>
      </c>
    </row>
    <row r="364" spans="2:3">
      <c r="B364" s="273" t="s">
        <v>710</v>
      </c>
      <c r="C364" s="403" t="s">
        <v>2187</v>
      </c>
    </row>
    <row r="365" spans="2:3">
      <c r="B365" s="273" t="s">
        <v>711</v>
      </c>
      <c r="C365" s="403" t="s">
        <v>2188</v>
      </c>
    </row>
    <row r="366" spans="2:3">
      <c r="B366" s="273" t="s">
        <v>712</v>
      </c>
      <c r="C366" s="403" t="s">
        <v>2189</v>
      </c>
    </row>
    <row r="367" spans="2:3">
      <c r="B367" s="273" t="s">
        <v>2190</v>
      </c>
      <c r="C367" s="403" t="s">
        <v>2191</v>
      </c>
    </row>
    <row r="368" spans="2:3">
      <c r="B368" s="273" t="s">
        <v>2192</v>
      </c>
      <c r="C368" s="403" t="s">
        <v>1767</v>
      </c>
    </row>
    <row r="369" spans="2:3">
      <c r="B369" s="273" t="s">
        <v>2193</v>
      </c>
      <c r="C369" s="403" t="s">
        <v>2194</v>
      </c>
    </row>
    <row r="370" spans="2:3">
      <c r="B370" s="273" t="s">
        <v>2195</v>
      </c>
      <c r="C370" s="403" t="s">
        <v>2196</v>
      </c>
    </row>
    <row r="371" spans="2:3">
      <c r="B371" s="273" t="s">
        <v>2197</v>
      </c>
      <c r="C371" s="403" t="s">
        <v>2198</v>
      </c>
    </row>
    <row r="372" spans="2:3">
      <c r="B372" s="273" t="s">
        <v>2199</v>
      </c>
      <c r="C372" s="403" t="s">
        <v>2200</v>
      </c>
    </row>
    <row r="373" spans="2:3">
      <c r="B373" s="273" t="s">
        <v>2201</v>
      </c>
      <c r="C373" s="403" t="s">
        <v>2202</v>
      </c>
    </row>
    <row r="374" spans="2:3">
      <c r="B374" s="273" t="s">
        <v>2203</v>
      </c>
      <c r="C374" s="403" t="s">
        <v>2204</v>
      </c>
    </row>
    <row r="375" spans="2:3">
      <c r="B375" s="273" t="s">
        <v>713</v>
      </c>
      <c r="C375" s="403" t="s">
        <v>2205</v>
      </c>
    </row>
    <row r="376" spans="2:3">
      <c r="B376" s="273" t="s">
        <v>714</v>
      </c>
      <c r="C376" s="403" t="s">
        <v>2206</v>
      </c>
    </row>
    <row r="377" spans="2:3">
      <c r="B377" s="273" t="s">
        <v>715</v>
      </c>
      <c r="C377" s="403" t="s">
        <v>2207</v>
      </c>
    </row>
    <row r="378" spans="2:3">
      <c r="B378" s="273" t="s">
        <v>2208</v>
      </c>
      <c r="C378" s="403" t="s">
        <v>2209</v>
      </c>
    </row>
    <row r="379" spans="2:3">
      <c r="B379" s="273" t="s">
        <v>716</v>
      </c>
      <c r="C379" s="403" t="s">
        <v>4696</v>
      </c>
    </row>
    <row r="380" spans="2:3">
      <c r="B380" s="273" t="s">
        <v>717</v>
      </c>
      <c r="C380" s="403" t="s">
        <v>2210</v>
      </c>
    </row>
    <row r="381" spans="2:3">
      <c r="B381" s="273" t="s">
        <v>718</v>
      </c>
      <c r="C381" s="403" t="s">
        <v>2211</v>
      </c>
    </row>
    <row r="382" spans="2:3">
      <c r="B382" s="273" t="s">
        <v>719</v>
      </c>
      <c r="C382" s="403" t="s">
        <v>2212</v>
      </c>
    </row>
    <row r="383" spans="2:3">
      <c r="B383" s="273" t="s">
        <v>720</v>
      </c>
      <c r="C383" s="403" t="s">
        <v>2213</v>
      </c>
    </row>
    <row r="384" spans="2:3">
      <c r="B384" s="273" t="s">
        <v>4364</v>
      </c>
      <c r="C384" s="403" t="s">
        <v>4365</v>
      </c>
    </row>
    <row r="385" spans="2:3">
      <c r="B385" s="273" t="s">
        <v>721</v>
      </c>
      <c r="C385" s="403" t="s">
        <v>2214</v>
      </c>
    </row>
    <row r="386" spans="2:3">
      <c r="B386" s="273" t="s">
        <v>722</v>
      </c>
      <c r="C386" s="403" t="s">
        <v>2215</v>
      </c>
    </row>
    <row r="387" spans="2:3">
      <c r="B387" s="273" t="s">
        <v>2216</v>
      </c>
      <c r="C387" s="403" t="s">
        <v>2217</v>
      </c>
    </row>
    <row r="388" spans="2:3">
      <c r="B388" s="273" t="s">
        <v>2218</v>
      </c>
      <c r="C388" s="403" t="s">
        <v>2219</v>
      </c>
    </row>
    <row r="389" spans="2:3">
      <c r="B389" s="273" t="s">
        <v>2220</v>
      </c>
      <c r="C389" s="403" t="s">
        <v>2221</v>
      </c>
    </row>
    <row r="390" spans="2:3">
      <c r="B390" s="273" t="s">
        <v>723</v>
      </c>
      <c r="C390" s="403" t="s">
        <v>2222</v>
      </c>
    </row>
    <row r="391" spans="2:3">
      <c r="B391" s="273" t="s">
        <v>724</v>
      </c>
      <c r="C391" s="403" t="s">
        <v>2223</v>
      </c>
    </row>
    <row r="392" spans="2:3">
      <c r="B392" s="273" t="s">
        <v>725</v>
      </c>
      <c r="C392" s="403" t="s">
        <v>2224</v>
      </c>
    </row>
    <row r="393" spans="2:3">
      <c r="B393" s="273" t="s">
        <v>726</v>
      </c>
      <c r="C393" s="403" t="s">
        <v>2225</v>
      </c>
    </row>
    <row r="394" spans="2:3">
      <c r="B394" s="273" t="s">
        <v>727</v>
      </c>
      <c r="C394" s="403" t="s">
        <v>2226</v>
      </c>
    </row>
    <row r="395" spans="2:3">
      <c r="B395" s="273" t="s">
        <v>728</v>
      </c>
      <c r="C395" s="403" t="s">
        <v>2227</v>
      </c>
    </row>
    <row r="396" spans="2:3">
      <c r="B396" s="273" t="s">
        <v>729</v>
      </c>
      <c r="C396" s="403" t="s">
        <v>2228</v>
      </c>
    </row>
    <row r="397" spans="2:3">
      <c r="B397" s="273" t="s">
        <v>730</v>
      </c>
      <c r="C397" s="403" t="s">
        <v>2229</v>
      </c>
    </row>
    <row r="398" spans="2:3">
      <c r="B398" s="273" t="s">
        <v>731</v>
      </c>
      <c r="C398" s="403" t="s">
        <v>2230</v>
      </c>
    </row>
    <row r="399" spans="2:3">
      <c r="B399" s="273" t="s">
        <v>732</v>
      </c>
      <c r="C399" s="403" t="s">
        <v>2231</v>
      </c>
    </row>
    <row r="400" spans="2:3">
      <c r="B400" s="273" t="s">
        <v>2232</v>
      </c>
      <c r="C400" s="403" t="s">
        <v>2233</v>
      </c>
    </row>
    <row r="401" spans="2:3">
      <c r="B401" s="273" t="s">
        <v>733</v>
      </c>
      <c r="C401" s="403" t="s">
        <v>2234</v>
      </c>
    </row>
    <row r="402" spans="2:3">
      <c r="B402" s="273" t="s">
        <v>734</v>
      </c>
      <c r="C402" s="403" t="s">
        <v>2235</v>
      </c>
    </row>
    <row r="403" spans="2:3">
      <c r="B403" s="273" t="s">
        <v>735</v>
      </c>
      <c r="C403" s="403" t="s">
        <v>2236</v>
      </c>
    </row>
    <row r="404" spans="2:3">
      <c r="B404" s="273" t="s">
        <v>736</v>
      </c>
      <c r="C404" s="403" t="s">
        <v>2236</v>
      </c>
    </row>
    <row r="405" spans="2:3">
      <c r="B405" s="273" t="s">
        <v>737</v>
      </c>
      <c r="C405" s="403" t="s">
        <v>1698</v>
      </c>
    </row>
    <row r="406" spans="2:3">
      <c r="B406" s="273" t="s">
        <v>2237</v>
      </c>
      <c r="C406" s="403" t="s">
        <v>2238</v>
      </c>
    </row>
    <row r="407" spans="2:3">
      <c r="B407" s="273" t="s">
        <v>2239</v>
      </c>
      <c r="C407" s="403" t="s">
        <v>2240</v>
      </c>
    </row>
    <row r="408" spans="2:3">
      <c r="B408" s="273" t="s">
        <v>2241</v>
      </c>
      <c r="C408" s="403" t="s">
        <v>2242</v>
      </c>
    </row>
    <row r="409" spans="2:3">
      <c r="B409" s="273" t="s">
        <v>2243</v>
      </c>
      <c r="C409" s="403" t="s">
        <v>2244</v>
      </c>
    </row>
    <row r="410" spans="2:3">
      <c r="B410" s="273" t="s">
        <v>2245</v>
      </c>
      <c r="C410" s="403" t="s">
        <v>2246</v>
      </c>
    </row>
    <row r="411" spans="2:3">
      <c r="B411" s="273" t="s">
        <v>2247</v>
      </c>
      <c r="C411" s="403" t="s">
        <v>2248</v>
      </c>
    </row>
    <row r="412" spans="2:3">
      <c r="B412" s="273" t="s">
        <v>2249</v>
      </c>
      <c r="C412" s="403" t="s">
        <v>1694</v>
      </c>
    </row>
    <row r="413" spans="2:3">
      <c r="B413" s="273" t="s">
        <v>4697</v>
      </c>
      <c r="C413" s="403" t="s">
        <v>4698</v>
      </c>
    </row>
    <row r="414" spans="2:3">
      <c r="B414" s="273" t="s">
        <v>738</v>
      </c>
      <c r="C414" s="403" t="s">
        <v>2250</v>
      </c>
    </row>
    <row r="415" spans="2:3">
      <c r="B415" s="273" t="s">
        <v>739</v>
      </c>
      <c r="C415" s="403" t="s">
        <v>2251</v>
      </c>
    </row>
    <row r="416" spans="2:3">
      <c r="B416" s="273" t="s">
        <v>740</v>
      </c>
      <c r="C416" s="403" t="s">
        <v>2252</v>
      </c>
    </row>
    <row r="417" spans="2:3">
      <c r="B417" s="273" t="s">
        <v>741</v>
      </c>
      <c r="C417" s="403" t="s">
        <v>2253</v>
      </c>
    </row>
    <row r="418" spans="2:3">
      <c r="B418" s="273" t="s">
        <v>742</v>
      </c>
      <c r="C418" s="403" t="s">
        <v>2254</v>
      </c>
    </row>
    <row r="419" spans="2:3">
      <c r="B419" s="273" t="s">
        <v>743</v>
      </c>
      <c r="C419" s="403" t="s">
        <v>2255</v>
      </c>
    </row>
    <row r="420" spans="2:3">
      <c r="B420" s="273" t="s">
        <v>4699</v>
      </c>
      <c r="C420" s="403" t="s">
        <v>4700</v>
      </c>
    </row>
    <row r="421" spans="2:3">
      <c r="B421" s="273" t="s">
        <v>744</v>
      </c>
      <c r="C421" s="403" t="s">
        <v>2256</v>
      </c>
    </row>
    <row r="422" spans="2:3">
      <c r="B422" s="273" t="s">
        <v>745</v>
      </c>
      <c r="C422" s="403" t="s">
        <v>2257</v>
      </c>
    </row>
    <row r="423" spans="2:3">
      <c r="B423" s="273" t="s">
        <v>746</v>
      </c>
      <c r="C423" s="403" t="s">
        <v>2258</v>
      </c>
    </row>
    <row r="424" spans="2:3">
      <c r="B424" s="273" t="s">
        <v>747</v>
      </c>
      <c r="C424" s="403" t="s">
        <v>2259</v>
      </c>
    </row>
    <row r="425" spans="2:3">
      <c r="B425" s="273" t="s">
        <v>748</v>
      </c>
      <c r="C425" s="403" t="s">
        <v>2260</v>
      </c>
    </row>
    <row r="426" spans="2:3">
      <c r="B426" s="273" t="s">
        <v>749</v>
      </c>
      <c r="C426" s="403" t="s">
        <v>2261</v>
      </c>
    </row>
    <row r="427" spans="2:3">
      <c r="B427" s="273" t="s">
        <v>750</v>
      </c>
      <c r="C427" s="403" t="s">
        <v>2262</v>
      </c>
    </row>
    <row r="428" spans="2:3">
      <c r="B428" s="273" t="s">
        <v>751</v>
      </c>
      <c r="C428" s="403" t="s">
        <v>2263</v>
      </c>
    </row>
    <row r="429" spans="2:3">
      <c r="B429" s="273" t="s">
        <v>2264</v>
      </c>
      <c r="C429" s="403" t="s">
        <v>1767</v>
      </c>
    </row>
    <row r="430" spans="2:3">
      <c r="B430" s="273" t="s">
        <v>752</v>
      </c>
      <c r="C430" s="403" t="s">
        <v>2265</v>
      </c>
    </row>
    <row r="431" spans="2:3">
      <c r="B431" s="273" t="s">
        <v>753</v>
      </c>
      <c r="C431" s="403" t="s">
        <v>2266</v>
      </c>
    </row>
    <row r="432" spans="2:3">
      <c r="B432" s="273" t="s">
        <v>754</v>
      </c>
      <c r="C432" s="403" t="s">
        <v>2267</v>
      </c>
    </row>
    <row r="433" spans="2:3">
      <c r="B433" s="273" t="s">
        <v>755</v>
      </c>
      <c r="C433" s="403" t="s">
        <v>2268</v>
      </c>
    </row>
    <row r="434" spans="2:3">
      <c r="B434" s="273" t="s">
        <v>756</v>
      </c>
      <c r="C434" s="403" t="s">
        <v>2269</v>
      </c>
    </row>
    <row r="435" spans="2:3">
      <c r="B435" s="273" t="s">
        <v>757</v>
      </c>
      <c r="C435" s="403" t="s">
        <v>2270</v>
      </c>
    </row>
    <row r="436" spans="2:3">
      <c r="B436" s="273" t="s">
        <v>758</v>
      </c>
      <c r="C436" s="403" t="s">
        <v>2271</v>
      </c>
    </row>
    <row r="437" spans="2:3">
      <c r="B437" s="273" t="s">
        <v>759</v>
      </c>
      <c r="C437" s="403" t="s">
        <v>2272</v>
      </c>
    </row>
    <row r="438" spans="2:3">
      <c r="B438" s="273" t="s">
        <v>760</v>
      </c>
      <c r="C438" s="403" t="s">
        <v>2273</v>
      </c>
    </row>
    <row r="439" spans="2:3">
      <c r="B439" s="273" t="s">
        <v>761</v>
      </c>
      <c r="C439" s="403" t="s">
        <v>2274</v>
      </c>
    </row>
    <row r="440" spans="2:3">
      <c r="B440" s="273" t="s">
        <v>2275</v>
      </c>
      <c r="C440" s="403" t="s">
        <v>2276</v>
      </c>
    </row>
    <row r="441" spans="2:3">
      <c r="B441" s="273" t="s">
        <v>2277</v>
      </c>
      <c r="C441" s="403" t="s">
        <v>2278</v>
      </c>
    </row>
    <row r="442" spans="2:3">
      <c r="B442" s="273" t="s">
        <v>2279</v>
      </c>
      <c r="C442" s="403" t="s">
        <v>2280</v>
      </c>
    </row>
    <row r="443" spans="2:3">
      <c r="B443" s="273" t="s">
        <v>762</v>
      </c>
      <c r="C443" s="403" t="s">
        <v>2281</v>
      </c>
    </row>
    <row r="444" spans="2:3">
      <c r="B444" s="273" t="s">
        <v>763</v>
      </c>
      <c r="C444" s="403" t="s">
        <v>2282</v>
      </c>
    </row>
    <row r="445" spans="2:3">
      <c r="B445" s="273" t="s">
        <v>2283</v>
      </c>
      <c r="C445" s="403" t="s">
        <v>2284</v>
      </c>
    </row>
    <row r="446" spans="2:3">
      <c r="B446" s="273" t="s">
        <v>2285</v>
      </c>
      <c r="C446" s="403" t="s">
        <v>1876</v>
      </c>
    </row>
    <row r="447" spans="2:3">
      <c r="B447" s="273" t="s">
        <v>2286</v>
      </c>
      <c r="C447" s="403" t="s">
        <v>2287</v>
      </c>
    </row>
    <row r="448" spans="2:3">
      <c r="B448" s="273" t="s">
        <v>2288</v>
      </c>
      <c r="C448" s="403" t="s">
        <v>2289</v>
      </c>
    </row>
    <row r="449" spans="2:3">
      <c r="B449" s="273" t="s">
        <v>2290</v>
      </c>
      <c r="C449" s="403" t="s">
        <v>2291</v>
      </c>
    </row>
    <row r="450" spans="2:3">
      <c r="B450" s="273" t="s">
        <v>2292</v>
      </c>
      <c r="C450" s="403" t="s">
        <v>2293</v>
      </c>
    </row>
    <row r="451" spans="2:3">
      <c r="B451" s="273" t="s">
        <v>2294</v>
      </c>
      <c r="C451" s="403" t="s">
        <v>2295</v>
      </c>
    </row>
    <row r="452" spans="2:3">
      <c r="B452" s="273" t="s">
        <v>2296</v>
      </c>
      <c r="C452" s="403" t="s">
        <v>2295</v>
      </c>
    </row>
    <row r="453" spans="2:3">
      <c r="B453" s="273" t="s">
        <v>2297</v>
      </c>
      <c r="C453" s="403" t="s">
        <v>2298</v>
      </c>
    </row>
    <row r="454" spans="2:3">
      <c r="B454" s="273" t="s">
        <v>764</v>
      </c>
      <c r="C454" s="403" t="s">
        <v>2299</v>
      </c>
    </row>
    <row r="455" spans="2:3">
      <c r="B455" s="273" t="s">
        <v>765</v>
      </c>
      <c r="C455" s="403" t="s">
        <v>2300</v>
      </c>
    </row>
    <row r="456" spans="2:3">
      <c r="B456" s="273" t="s">
        <v>766</v>
      </c>
      <c r="C456" s="403" t="s">
        <v>2301</v>
      </c>
    </row>
    <row r="457" spans="2:3">
      <c r="B457" s="273" t="s">
        <v>767</v>
      </c>
      <c r="C457" s="403" t="s">
        <v>2302</v>
      </c>
    </row>
    <row r="458" spans="2:3">
      <c r="B458" s="273" t="s">
        <v>2303</v>
      </c>
      <c r="C458" s="403" t="s">
        <v>2304</v>
      </c>
    </row>
    <row r="459" spans="2:3">
      <c r="B459" s="273" t="s">
        <v>768</v>
      </c>
      <c r="C459" s="403" t="s">
        <v>4366</v>
      </c>
    </row>
    <row r="460" spans="2:3">
      <c r="B460" s="273" t="s">
        <v>769</v>
      </c>
      <c r="C460" s="403" t="s">
        <v>2305</v>
      </c>
    </row>
    <row r="461" spans="2:3">
      <c r="B461" s="273" t="s">
        <v>770</v>
      </c>
      <c r="C461" s="403" t="s">
        <v>2306</v>
      </c>
    </row>
    <row r="462" spans="2:3">
      <c r="B462" s="273" t="s">
        <v>771</v>
      </c>
      <c r="C462" s="403" t="s">
        <v>2307</v>
      </c>
    </row>
    <row r="463" spans="2:3">
      <c r="B463" s="273" t="s">
        <v>772</v>
      </c>
      <c r="C463" s="403" t="s">
        <v>2308</v>
      </c>
    </row>
    <row r="464" spans="2:3">
      <c r="B464" s="273" t="s">
        <v>773</v>
      </c>
      <c r="C464" s="403" t="s">
        <v>2309</v>
      </c>
    </row>
    <row r="465" spans="2:3">
      <c r="B465" s="273" t="s">
        <v>774</v>
      </c>
      <c r="C465" s="403" t="s">
        <v>2310</v>
      </c>
    </row>
    <row r="466" spans="2:3">
      <c r="B466" s="273" t="s">
        <v>775</v>
      </c>
      <c r="C466" s="403" t="s">
        <v>2311</v>
      </c>
    </row>
    <row r="467" spans="2:3">
      <c r="B467" s="273" t="s">
        <v>776</v>
      </c>
      <c r="C467" s="403" t="s">
        <v>4701</v>
      </c>
    </row>
    <row r="468" spans="2:3">
      <c r="B468" s="273" t="s">
        <v>777</v>
      </c>
      <c r="C468" s="403" t="s">
        <v>2312</v>
      </c>
    </row>
    <row r="469" spans="2:3">
      <c r="B469" s="273" t="s">
        <v>778</v>
      </c>
      <c r="C469" s="403" t="s">
        <v>2313</v>
      </c>
    </row>
    <row r="470" spans="2:3">
      <c r="B470" s="273" t="s">
        <v>779</v>
      </c>
      <c r="C470" s="403" t="s">
        <v>2314</v>
      </c>
    </row>
    <row r="471" spans="2:3">
      <c r="B471" s="273" t="s">
        <v>780</v>
      </c>
      <c r="C471" s="403" t="s">
        <v>2315</v>
      </c>
    </row>
    <row r="472" spans="2:3">
      <c r="B472" s="273" t="s">
        <v>781</v>
      </c>
      <c r="C472" s="403" t="s">
        <v>2316</v>
      </c>
    </row>
    <row r="473" spans="2:3">
      <c r="B473" s="273" t="s">
        <v>782</v>
      </c>
      <c r="C473" s="403" t="s">
        <v>2317</v>
      </c>
    </row>
    <row r="474" spans="2:3">
      <c r="B474" s="273" t="s">
        <v>783</v>
      </c>
      <c r="C474" s="403" t="s">
        <v>2318</v>
      </c>
    </row>
    <row r="475" spans="2:3">
      <c r="B475" s="273" t="s">
        <v>2319</v>
      </c>
      <c r="C475" s="403" t="s">
        <v>2320</v>
      </c>
    </row>
    <row r="476" spans="2:3">
      <c r="B476" s="273" t="s">
        <v>784</v>
      </c>
      <c r="C476" s="403" t="s">
        <v>2321</v>
      </c>
    </row>
    <row r="477" spans="2:3">
      <c r="B477" s="273" t="s">
        <v>785</v>
      </c>
      <c r="C477" s="403" t="s">
        <v>2322</v>
      </c>
    </row>
    <row r="478" spans="2:3">
      <c r="B478" s="273" t="s">
        <v>786</v>
      </c>
      <c r="C478" s="403" t="s">
        <v>2323</v>
      </c>
    </row>
    <row r="479" spans="2:3">
      <c r="B479" s="273" t="s">
        <v>787</v>
      </c>
      <c r="C479" s="403" t="s">
        <v>2324</v>
      </c>
    </row>
    <row r="480" spans="2:3">
      <c r="B480" s="273" t="s">
        <v>788</v>
      </c>
      <c r="C480" s="403" t="s">
        <v>2325</v>
      </c>
    </row>
    <row r="481" spans="2:3">
      <c r="B481" s="273" t="s">
        <v>2326</v>
      </c>
      <c r="C481" s="403" t="s">
        <v>2327</v>
      </c>
    </row>
    <row r="482" spans="2:3">
      <c r="B482" s="273" t="s">
        <v>2328</v>
      </c>
      <c r="C482" s="403" t="s">
        <v>2329</v>
      </c>
    </row>
    <row r="483" spans="2:3">
      <c r="B483" s="273" t="s">
        <v>2330</v>
      </c>
      <c r="C483" s="403" t="s">
        <v>2331</v>
      </c>
    </row>
    <row r="484" spans="2:3">
      <c r="B484" s="273" t="s">
        <v>789</v>
      </c>
      <c r="C484" s="403" t="s">
        <v>2332</v>
      </c>
    </row>
    <row r="485" spans="2:3">
      <c r="B485" s="273" t="s">
        <v>790</v>
      </c>
      <c r="C485" s="403" t="s">
        <v>2333</v>
      </c>
    </row>
    <row r="486" spans="2:3">
      <c r="B486" s="273" t="s">
        <v>2334</v>
      </c>
      <c r="C486" s="403" t="s">
        <v>2335</v>
      </c>
    </row>
    <row r="487" spans="2:3">
      <c r="B487" s="273" t="s">
        <v>791</v>
      </c>
      <c r="C487" s="403" t="s">
        <v>2336</v>
      </c>
    </row>
    <row r="488" spans="2:3">
      <c r="B488" s="273" t="s">
        <v>792</v>
      </c>
      <c r="C488" s="403" t="s">
        <v>2337</v>
      </c>
    </row>
    <row r="489" spans="2:3">
      <c r="B489" s="273" t="s">
        <v>793</v>
      </c>
      <c r="C489" s="403" t="s">
        <v>2338</v>
      </c>
    </row>
    <row r="490" spans="2:3">
      <c r="B490" s="273" t="s">
        <v>2339</v>
      </c>
      <c r="C490" s="403" t="s">
        <v>2340</v>
      </c>
    </row>
    <row r="491" spans="2:3">
      <c r="B491" s="273" t="s">
        <v>794</v>
      </c>
      <c r="C491" s="403" t="s">
        <v>2341</v>
      </c>
    </row>
    <row r="492" spans="2:3">
      <c r="B492" s="273" t="s">
        <v>795</v>
      </c>
      <c r="C492" s="403" t="s">
        <v>2342</v>
      </c>
    </row>
    <row r="493" spans="2:3">
      <c r="B493" s="273" t="s">
        <v>2343</v>
      </c>
      <c r="C493" s="403" t="s">
        <v>1767</v>
      </c>
    </row>
    <row r="494" spans="2:3">
      <c r="B494" s="273" t="s">
        <v>2344</v>
      </c>
      <c r="C494" s="403" t="s">
        <v>2345</v>
      </c>
    </row>
    <row r="495" spans="2:3">
      <c r="B495" s="273" t="s">
        <v>796</v>
      </c>
      <c r="C495" s="403" t="s">
        <v>2346</v>
      </c>
    </row>
    <row r="496" spans="2:3">
      <c r="B496" s="273" t="s">
        <v>2347</v>
      </c>
      <c r="C496" s="403" t="s">
        <v>4702</v>
      </c>
    </row>
    <row r="497" spans="2:3">
      <c r="B497" s="273" t="s">
        <v>797</v>
      </c>
      <c r="C497" s="403" t="s">
        <v>2348</v>
      </c>
    </row>
    <row r="498" spans="2:3">
      <c r="B498" s="273" t="s">
        <v>798</v>
      </c>
      <c r="C498" s="403" t="s">
        <v>4703</v>
      </c>
    </row>
    <row r="499" spans="2:3">
      <c r="B499" s="273" t="s">
        <v>799</v>
      </c>
      <c r="C499" s="403" t="s">
        <v>2349</v>
      </c>
    </row>
    <row r="500" spans="2:3">
      <c r="B500" s="273" t="s">
        <v>2350</v>
      </c>
      <c r="C500" s="403" t="s">
        <v>2351</v>
      </c>
    </row>
    <row r="501" spans="2:3">
      <c r="B501" s="273" t="s">
        <v>800</v>
      </c>
      <c r="C501" s="403" t="s">
        <v>2352</v>
      </c>
    </row>
    <row r="502" spans="2:3">
      <c r="B502" s="273" t="s">
        <v>2353</v>
      </c>
      <c r="C502" s="403" t="s">
        <v>2354</v>
      </c>
    </row>
    <row r="503" spans="2:3">
      <c r="B503" s="273" t="s">
        <v>2355</v>
      </c>
      <c r="C503" s="403" t="s">
        <v>2356</v>
      </c>
    </row>
    <row r="504" spans="2:3">
      <c r="B504" s="273" t="s">
        <v>801</v>
      </c>
      <c r="C504" s="403" t="s">
        <v>2357</v>
      </c>
    </row>
    <row r="505" spans="2:3">
      <c r="B505" s="273" t="s">
        <v>2358</v>
      </c>
      <c r="C505" s="403" t="s">
        <v>2359</v>
      </c>
    </row>
    <row r="506" spans="2:3">
      <c r="B506" s="273" t="s">
        <v>2360</v>
      </c>
      <c r="C506" s="403" t="s">
        <v>2361</v>
      </c>
    </row>
    <row r="507" spans="2:3">
      <c r="B507" s="273" t="s">
        <v>2362</v>
      </c>
      <c r="C507" s="403" t="s">
        <v>2363</v>
      </c>
    </row>
    <row r="508" spans="2:3">
      <c r="B508" s="273" t="s">
        <v>2364</v>
      </c>
      <c r="C508" s="403" t="s">
        <v>2365</v>
      </c>
    </row>
    <row r="509" spans="2:3">
      <c r="B509" s="273" t="s">
        <v>2366</v>
      </c>
      <c r="C509" s="403" t="s">
        <v>2367</v>
      </c>
    </row>
    <row r="510" spans="2:3">
      <c r="B510" s="273" t="s">
        <v>802</v>
      </c>
      <c r="C510" s="403" t="s">
        <v>2368</v>
      </c>
    </row>
    <row r="511" spans="2:3">
      <c r="B511" s="273" t="s">
        <v>803</v>
      </c>
      <c r="C511" s="403" t="s">
        <v>2369</v>
      </c>
    </row>
    <row r="512" spans="2:3">
      <c r="B512" s="273" t="s">
        <v>804</v>
      </c>
      <c r="C512" s="403" t="s">
        <v>2370</v>
      </c>
    </row>
    <row r="513" spans="2:3">
      <c r="B513" s="273" t="s">
        <v>4704</v>
      </c>
      <c r="C513" s="403" t="s">
        <v>4705</v>
      </c>
    </row>
    <row r="514" spans="2:3">
      <c r="B514" s="273" t="s">
        <v>2371</v>
      </c>
      <c r="C514" s="403" t="s">
        <v>2372</v>
      </c>
    </row>
    <row r="515" spans="2:3">
      <c r="B515" s="273" t="s">
        <v>2373</v>
      </c>
      <c r="C515" s="403" t="s">
        <v>2374</v>
      </c>
    </row>
    <row r="516" spans="2:3">
      <c r="B516" s="273" t="s">
        <v>805</v>
      </c>
      <c r="C516" s="403" t="s">
        <v>2375</v>
      </c>
    </row>
    <row r="517" spans="2:3">
      <c r="B517" s="273" t="s">
        <v>806</v>
      </c>
      <c r="C517" s="403" t="s">
        <v>2376</v>
      </c>
    </row>
    <row r="518" spans="2:3">
      <c r="B518" s="273" t="s">
        <v>2377</v>
      </c>
      <c r="C518" s="403" t="s">
        <v>2378</v>
      </c>
    </row>
    <row r="519" spans="2:3">
      <c r="B519" s="273" t="s">
        <v>2379</v>
      </c>
      <c r="C519" s="403" t="s">
        <v>2380</v>
      </c>
    </row>
    <row r="520" spans="2:3">
      <c r="B520" s="273" t="s">
        <v>2381</v>
      </c>
      <c r="C520" s="403" t="s">
        <v>2382</v>
      </c>
    </row>
    <row r="521" spans="2:3">
      <c r="B521" s="273" t="s">
        <v>807</v>
      </c>
      <c r="C521" s="403" t="s">
        <v>2383</v>
      </c>
    </row>
    <row r="522" spans="2:3">
      <c r="B522" s="273" t="s">
        <v>2384</v>
      </c>
      <c r="C522" s="403" t="s">
        <v>2385</v>
      </c>
    </row>
    <row r="523" spans="2:3">
      <c r="B523" s="273" t="s">
        <v>808</v>
      </c>
      <c r="C523" s="403" t="s">
        <v>2386</v>
      </c>
    </row>
    <row r="524" spans="2:3">
      <c r="B524" s="273" t="s">
        <v>2387</v>
      </c>
      <c r="C524" s="403" t="s">
        <v>1767</v>
      </c>
    </row>
    <row r="525" spans="2:3">
      <c r="B525" s="273" t="s">
        <v>809</v>
      </c>
      <c r="C525" s="403" t="s">
        <v>2388</v>
      </c>
    </row>
    <row r="526" spans="2:3">
      <c r="B526" s="273" t="s">
        <v>2389</v>
      </c>
      <c r="C526" s="403" t="s">
        <v>2390</v>
      </c>
    </row>
    <row r="527" spans="2:3">
      <c r="B527" s="273" t="s">
        <v>810</v>
      </c>
      <c r="C527" s="403" t="s">
        <v>2391</v>
      </c>
    </row>
    <row r="528" spans="2:3">
      <c r="B528" s="273" t="s">
        <v>811</v>
      </c>
      <c r="C528" s="403" t="s">
        <v>2392</v>
      </c>
    </row>
    <row r="529" spans="2:3">
      <c r="B529" s="273" t="s">
        <v>812</v>
      </c>
      <c r="C529" s="403" t="s">
        <v>2393</v>
      </c>
    </row>
    <row r="530" spans="2:3">
      <c r="B530" s="273" t="s">
        <v>2394</v>
      </c>
      <c r="C530" s="403" t="s">
        <v>2395</v>
      </c>
    </row>
    <row r="531" spans="2:3">
      <c r="B531" s="273" t="s">
        <v>2396</v>
      </c>
      <c r="C531" s="403" t="s">
        <v>2397</v>
      </c>
    </row>
    <row r="532" spans="2:3">
      <c r="B532" s="273" t="s">
        <v>813</v>
      </c>
      <c r="C532" s="403" t="s">
        <v>2398</v>
      </c>
    </row>
    <row r="533" spans="2:3">
      <c r="B533" s="273" t="s">
        <v>814</v>
      </c>
      <c r="C533" s="403" t="s">
        <v>2399</v>
      </c>
    </row>
    <row r="534" spans="2:3">
      <c r="B534" s="273" t="s">
        <v>2400</v>
      </c>
      <c r="C534" s="403" t="s">
        <v>2401</v>
      </c>
    </row>
    <row r="535" spans="2:3">
      <c r="B535" s="273" t="s">
        <v>2402</v>
      </c>
      <c r="C535" s="403" t="s">
        <v>2403</v>
      </c>
    </row>
    <row r="536" spans="2:3">
      <c r="B536" s="273" t="s">
        <v>2404</v>
      </c>
      <c r="C536" s="403" t="s">
        <v>2405</v>
      </c>
    </row>
    <row r="537" spans="2:3">
      <c r="B537" s="273" t="s">
        <v>2406</v>
      </c>
      <c r="C537" s="403" t="s">
        <v>2407</v>
      </c>
    </row>
    <row r="538" spans="2:3">
      <c r="B538" s="273" t="s">
        <v>815</v>
      </c>
      <c r="C538" s="403" t="s">
        <v>2408</v>
      </c>
    </row>
    <row r="539" spans="2:3">
      <c r="B539" s="273" t="s">
        <v>2409</v>
      </c>
      <c r="C539" s="403" t="s">
        <v>2410</v>
      </c>
    </row>
    <row r="540" spans="2:3">
      <c r="B540" s="273" t="s">
        <v>816</v>
      </c>
      <c r="C540" s="403" t="s">
        <v>2411</v>
      </c>
    </row>
    <row r="541" spans="2:3">
      <c r="B541" s="273" t="s">
        <v>817</v>
      </c>
      <c r="C541" s="403" t="s">
        <v>2412</v>
      </c>
    </row>
    <row r="542" spans="2:3">
      <c r="B542" s="273" t="s">
        <v>2413</v>
      </c>
      <c r="C542" s="403" t="s">
        <v>2414</v>
      </c>
    </row>
    <row r="543" spans="2:3">
      <c r="B543" s="273" t="s">
        <v>2415</v>
      </c>
      <c r="C543" s="403" t="s">
        <v>2416</v>
      </c>
    </row>
    <row r="544" spans="2:3">
      <c r="B544" s="273" t="s">
        <v>818</v>
      </c>
      <c r="C544" s="403" t="s">
        <v>2417</v>
      </c>
    </row>
    <row r="545" spans="2:3">
      <c r="B545" s="273" t="s">
        <v>2418</v>
      </c>
      <c r="C545" s="403" t="s">
        <v>2419</v>
      </c>
    </row>
    <row r="546" spans="2:3">
      <c r="B546" s="273" t="s">
        <v>819</v>
      </c>
      <c r="C546" s="403" t="s">
        <v>2420</v>
      </c>
    </row>
    <row r="547" spans="2:3">
      <c r="B547" s="273" t="s">
        <v>2421</v>
      </c>
      <c r="C547" s="403" t="s">
        <v>2422</v>
      </c>
    </row>
    <row r="548" spans="2:3">
      <c r="B548" s="273" t="s">
        <v>820</v>
      </c>
      <c r="C548" s="403" t="s">
        <v>2423</v>
      </c>
    </row>
    <row r="549" spans="2:3">
      <c r="B549" s="273" t="s">
        <v>821</v>
      </c>
      <c r="C549" s="403" t="s">
        <v>2424</v>
      </c>
    </row>
    <row r="550" spans="2:3">
      <c r="B550" s="273" t="s">
        <v>2425</v>
      </c>
      <c r="C550" s="403" t="s">
        <v>2426</v>
      </c>
    </row>
    <row r="551" spans="2:3">
      <c r="B551" s="273" t="s">
        <v>822</v>
      </c>
      <c r="C551" s="403" t="s">
        <v>2427</v>
      </c>
    </row>
    <row r="552" spans="2:3">
      <c r="B552" s="273" t="s">
        <v>2428</v>
      </c>
      <c r="C552" s="403" t="s">
        <v>2429</v>
      </c>
    </row>
    <row r="553" spans="2:3">
      <c r="B553" s="273" t="s">
        <v>823</v>
      </c>
      <c r="C553" s="403" t="s">
        <v>2430</v>
      </c>
    </row>
    <row r="554" spans="2:3">
      <c r="B554" s="273" t="s">
        <v>824</v>
      </c>
      <c r="C554" s="403" t="s">
        <v>2431</v>
      </c>
    </row>
    <row r="555" spans="2:3">
      <c r="B555" s="273" t="s">
        <v>825</v>
      </c>
      <c r="C555" s="403" t="s">
        <v>2432</v>
      </c>
    </row>
    <row r="556" spans="2:3">
      <c r="B556" s="273" t="s">
        <v>2433</v>
      </c>
      <c r="C556" s="403" t="s">
        <v>2434</v>
      </c>
    </row>
    <row r="557" spans="2:3">
      <c r="B557" s="273" t="s">
        <v>2435</v>
      </c>
      <c r="C557" s="403" t="s">
        <v>2436</v>
      </c>
    </row>
    <row r="558" spans="2:3">
      <c r="B558" s="273" t="s">
        <v>2437</v>
      </c>
      <c r="C558" s="403" t="s">
        <v>2438</v>
      </c>
    </row>
    <row r="559" spans="2:3">
      <c r="B559" s="273" t="s">
        <v>2439</v>
      </c>
      <c r="C559" s="403" t="s">
        <v>2440</v>
      </c>
    </row>
    <row r="560" spans="2:3">
      <c r="B560" s="273" t="s">
        <v>2441</v>
      </c>
      <c r="C560" s="403" t="s">
        <v>2442</v>
      </c>
    </row>
    <row r="561" spans="2:3">
      <c r="B561" s="273" t="s">
        <v>2443</v>
      </c>
      <c r="C561" s="403" t="s">
        <v>2444</v>
      </c>
    </row>
    <row r="562" spans="2:3">
      <c r="B562" s="273" t="s">
        <v>2445</v>
      </c>
      <c r="C562" s="403" t="s">
        <v>2446</v>
      </c>
    </row>
    <row r="563" spans="2:3">
      <c r="B563" s="273" t="s">
        <v>2447</v>
      </c>
      <c r="C563" s="403" t="s">
        <v>2448</v>
      </c>
    </row>
    <row r="564" spans="2:3">
      <c r="B564" s="273" t="s">
        <v>826</v>
      </c>
      <c r="C564" s="403" t="s">
        <v>2449</v>
      </c>
    </row>
    <row r="565" spans="2:3">
      <c r="B565" s="273" t="s">
        <v>827</v>
      </c>
      <c r="C565" s="403" t="s">
        <v>2450</v>
      </c>
    </row>
    <row r="566" spans="2:3">
      <c r="B566" s="273" t="s">
        <v>828</v>
      </c>
      <c r="C566" s="403" t="s">
        <v>2451</v>
      </c>
    </row>
    <row r="567" spans="2:3">
      <c r="B567" s="273" t="s">
        <v>829</v>
      </c>
      <c r="C567" s="403" t="s">
        <v>2452</v>
      </c>
    </row>
    <row r="568" spans="2:3">
      <c r="B568" s="273" t="s">
        <v>830</v>
      </c>
      <c r="C568" s="403" t="s">
        <v>2327</v>
      </c>
    </row>
    <row r="569" spans="2:3">
      <c r="B569" s="273" t="s">
        <v>2453</v>
      </c>
      <c r="C569" s="403" t="s">
        <v>2454</v>
      </c>
    </row>
    <row r="570" spans="2:3">
      <c r="B570" s="273" t="s">
        <v>2455</v>
      </c>
      <c r="C570" s="403" t="s">
        <v>2456</v>
      </c>
    </row>
    <row r="571" spans="2:3">
      <c r="B571" s="273" t="s">
        <v>2457</v>
      </c>
      <c r="C571" s="403" t="s">
        <v>2458</v>
      </c>
    </row>
    <row r="572" spans="2:3">
      <c r="B572" s="273" t="s">
        <v>2459</v>
      </c>
      <c r="C572" s="403" t="s">
        <v>2460</v>
      </c>
    </row>
    <row r="573" spans="2:3">
      <c r="B573" s="273" t="s">
        <v>2461</v>
      </c>
      <c r="C573" s="403" t="s">
        <v>2462</v>
      </c>
    </row>
    <row r="574" spans="2:3">
      <c r="B574" s="273" t="s">
        <v>2463</v>
      </c>
      <c r="C574" s="403" t="s">
        <v>2464</v>
      </c>
    </row>
    <row r="575" spans="2:3">
      <c r="B575" s="273" t="s">
        <v>2465</v>
      </c>
      <c r="C575" s="403" t="s">
        <v>2466</v>
      </c>
    </row>
    <row r="576" spans="2:3">
      <c r="B576" s="273" t="s">
        <v>2467</v>
      </c>
      <c r="C576" s="403" t="s">
        <v>2468</v>
      </c>
    </row>
    <row r="577" spans="2:3">
      <c r="B577" s="273" t="s">
        <v>2469</v>
      </c>
      <c r="C577" s="403" t="s">
        <v>2470</v>
      </c>
    </row>
    <row r="578" spans="2:3">
      <c r="B578" s="273" t="s">
        <v>2471</v>
      </c>
      <c r="C578" s="403" t="s">
        <v>2472</v>
      </c>
    </row>
    <row r="579" spans="2:3">
      <c r="B579" s="273" t="s">
        <v>2473</v>
      </c>
      <c r="C579" s="403" t="s">
        <v>2308</v>
      </c>
    </row>
    <row r="580" spans="2:3">
      <c r="B580" s="273" t="s">
        <v>2474</v>
      </c>
      <c r="C580" s="403" t="s">
        <v>2475</v>
      </c>
    </row>
    <row r="581" spans="2:3">
      <c r="B581" s="273" t="s">
        <v>2476</v>
      </c>
      <c r="C581" s="403" t="s">
        <v>2477</v>
      </c>
    </row>
    <row r="582" spans="2:3">
      <c r="B582" s="273" t="s">
        <v>2478</v>
      </c>
      <c r="C582" s="403" t="s">
        <v>2356</v>
      </c>
    </row>
    <row r="583" spans="2:3">
      <c r="B583" s="273" t="s">
        <v>2479</v>
      </c>
      <c r="C583" s="403" t="s">
        <v>2480</v>
      </c>
    </row>
    <row r="584" spans="2:3">
      <c r="B584" s="273" t="s">
        <v>2481</v>
      </c>
      <c r="C584" s="403" t="s">
        <v>2482</v>
      </c>
    </row>
    <row r="585" spans="2:3">
      <c r="B585" s="273" t="s">
        <v>831</v>
      </c>
      <c r="C585" s="403" t="s">
        <v>2483</v>
      </c>
    </row>
    <row r="586" spans="2:3">
      <c r="B586" s="273" t="s">
        <v>832</v>
      </c>
      <c r="C586" s="403" t="s">
        <v>2483</v>
      </c>
    </row>
    <row r="587" spans="2:3">
      <c r="B587" s="273" t="s">
        <v>2484</v>
      </c>
      <c r="C587" s="403" t="s">
        <v>2485</v>
      </c>
    </row>
    <row r="588" spans="2:3">
      <c r="B588" s="273" t="s">
        <v>2486</v>
      </c>
      <c r="C588" s="403" t="s">
        <v>2487</v>
      </c>
    </row>
    <row r="589" spans="2:3">
      <c r="B589" s="273" t="s">
        <v>2488</v>
      </c>
      <c r="C589" s="403" t="s">
        <v>2489</v>
      </c>
    </row>
    <row r="590" spans="2:3">
      <c r="B590" s="273" t="s">
        <v>2490</v>
      </c>
      <c r="C590" s="403" t="s">
        <v>2491</v>
      </c>
    </row>
    <row r="591" spans="2:3">
      <c r="B591" s="273" t="s">
        <v>2492</v>
      </c>
      <c r="C591" s="403" t="s">
        <v>2493</v>
      </c>
    </row>
    <row r="592" spans="2:3">
      <c r="B592" s="273" t="s">
        <v>2494</v>
      </c>
      <c r="C592" s="403" t="s">
        <v>2495</v>
      </c>
    </row>
    <row r="593" spans="2:3">
      <c r="B593" s="273" t="s">
        <v>2496</v>
      </c>
      <c r="C593" s="403" t="s">
        <v>2497</v>
      </c>
    </row>
    <row r="594" spans="2:3">
      <c r="B594" s="273" t="s">
        <v>2498</v>
      </c>
      <c r="C594" s="403" t="s">
        <v>2499</v>
      </c>
    </row>
    <row r="595" spans="2:3">
      <c r="B595" s="273" t="s">
        <v>2500</v>
      </c>
      <c r="C595" s="403" t="s">
        <v>2501</v>
      </c>
    </row>
    <row r="596" spans="2:3">
      <c r="B596" s="273" t="s">
        <v>833</v>
      </c>
      <c r="C596" s="403" t="s">
        <v>2502</v>
      </c>
    </row>
    <row r="597" spans="2:3">
      <c r="B597" s="273" t="s">
        <v>834</v>
      </c>
      <c r="C597" s="403" t="s">
        <v>2503</v>
      </c>
    </row>
    <row r="598" spans="2:3">
      <c r="B598" s="273" t="s">
        <v>835</v>
      </c>
      <c r="C598" s="403" t="s">
        <v>2504</v>
      </c>
    </row>
    <row r="599" spans="2:3">
      <c r="B599" s="273" t="s">
        <v>836</v>
      </c>
      <c r="C599" s="403" t="s">
        <v>4367</v>
      </c>
    </row>
    <row r="600" spans="2:3">
      <c r="B600" s="273" t="s">
        <v>837</v>
      </c>
      <c r="C600" s="403" t="s">
        <v>2505</v>
      </c>
    </row>
    <row r="601" spans="2:3">
      <c r="B601" s="273" t="s">
        <v>838</v>
      </c>
      <c r="C601" s="403" t="s">
        <v>2506</v>
      </c>
    </row>
    <row r="602" spans="2:3">
      <c r="B602" s="273" t="s">
        <v>839</v>
      </c>
      <c r="C602" s="403" t="s">
        <v>4368</v>
      </c>
    </row>
    <row r="603" spans="2:3">
      <c r="B603" s="273" t="s">
        <v>840</v>
      </c>
      <c r="C603" s="403" t="s">
        <v>2507</v>
      </c>
    </row>
    <row r="604" spans="2:3">
      <c r="B604" s="273" t="s">
        <v>841</v>
      </c>
      <c r="C604" s="403" t="s">
        <v>2508</v>
      </c>
    </row>
    <row r="605" spans="2:3">
      <c r="B605" s="273" t="s">
        <v>842</v>
      </c>
      <c r="C605" s="403" t="s">
        <v>2509</v>
      </c>
    </row>
    <row r="606" spans="2:3">
      <c r="B606" s="273" t="s">
        <v>843</v>
      </c>
      <c r="C606" s="403" t="s">
        <v>2510</v>
      </c>
    </row>
    <row r="607" spans="2:3">
      <c r="B607" s="273" t="s">
        <v>844</v>
      </c>
      <c r="C607" s="403" t="s">
        <v>2511</v>
      </c>
    </row>
    <row r="608" spans="2:3">
      <c r="B608" s="273" t="s">
        <v>845</v>
      </c>
      <c r="C608" s="403" t="s">
        <v>2512</v>
      </c>
    </row>
    <row r="609" spans="2:3">
      <c r="B609" s="273" t="s">
        <v>2513</v>
      </c>
      <c r="C609" s="403" t="s">
        <v>2514</v>
      </c>
    </row>
    <row r="610" spans="2:3">
      <c r="B610" s="273" t="s">
        <v>2515</v>
      </c>
      <c r="C610" s="403" t="s">
        <v>2516</v>
      </c>
    </row>
    <row r="611" spans="2:3">
      <c r="B611" s="273" t="s">
        <v>2517</v>
      </c>
      <c r="C611" s="403" t="s">
        <v>2518</v>
      </c>
    </row>
    <row r="612" spans="2:3">
      <c r="B612" s="273" t="s">
        <v>846</v>
      </c>
      <c r="C612" s="403" t="s">
        <v>4706</v>
      </c>
    </row>
    <row r="613" spans="2:3">
      <c r="B613" s="273" t="s">
        <v>847</v>
      </c>
      <c r="C613" s="403" t="s">
        <v>2519</v>
      </c>
    </row>
    <row r="614" spans="2:3">
      <c r="B614" s="273" t="s">
        <v>2520</v>
      </c>
      <c r="C614" s="403" t="s">
        <v>2521</v>
      </c>
    </row>
    <row r="615" spans="2:3">
      <c r="B615" s="273" t="s">
        <v>848</v>
      </c>
      <c r="C615" s="403" t="s">
        <v>2522</v>
      </c>
    </row>
    <row r="616" spans="2:3">
      <c r="B616" s="273" t="s">
        <v>849</v>
      </c>
      <c r="C616" s="403" t="s">
        <v>2523</v>
      </c>
    </row>
    <row r="617" spans="2:3">
      <c r="B617" s="273" t="s">
        <v>850</v>
      </c>
      <c r="C617" s="403" t="s">
        <v>2524</v>
      </c>
    </row>
    <row r="618" spans="2:3">
      <c r="B618" s="273" t="s">
        <v>851</v>
      </c>
      <c r="C618" s="403" t="s">
        <v>2525</v>
      </c>
    </row>
    <row r="619" spans="2:3">
      <c r="B619" s="273" t="s">
        <v>852</v>
      </c>
      <c r="C619" s="403" t="s">
        <v>1671</v>
      </c>
    </row>
    <row r="620" spans="2:3">
      <c r="B620" s="273" t="s">
        <v>853</v>
      </c>
      <c r="C620" s="403" t="s">
        <v>2526</v>
      </c>
    </row>
    <row r="621" spans="2:3">
      <c r="B621" s="273" t="s">
        <v>2527</v>
      </c>
      <c r="C621" s="403" t="s">
        <v>2528</v>
      </c>
    </row>
    <row r="622" spans="2:3">
      <c r="B622" s="273" t="s">
        <v>854</v>
      </c>
      <c r="C622" s="403" t="s">
        <v>2529</v>
      </c>
    </row>
    <row r="623" spans="2:3">
      <c r="B623" s="273" t="s">
        <v>2530</v>
      </c>
      <c r="C623" s="403" t="s">
        <v>2531</v>
      </c>
    </row>
    <row r="624" spans="2:3">
      <c r="B624" s="273" t="s">
        <v>2532</v>
      </c>
      <c r="C624" s="403" t="s">
        <v>2533</v>
      </c>
    </row>
    <row r="625" spans="2:3">
      <c r="B625" s="273" t="s">
        <v>855</v>
      </c>
      <c r="C625" s="403" t="s">
        <v>2534</v>
      </c>
    </row>
    <row r="626" spans="2:3">
      <c r="B626" s="273" t="s">
        <v>856</v>
      </c>
      <c r="C626" s="403" t="s">
        <v>2535</v>
      </c>
    </row>
    <row r="627" spans="2:3">
      <c r="B627" s="273" t="s">
        <v>857</v>
      </c>
      <c r="C627" s="403" t="s">
        <v>2536</v>
      </c>
    </row>
    <row r="628" spans="2:3">
      <c r="B628" s="273" t="s">
        <v>2537</v>
      </c>
      <c r="C628" s="403" t="s">
        <v>2538</v>
      </c>
    </row>
    <row r="629" spans="2:3">
      <c r="B629" s="273" t="s">
        <v>858</v>
      </c>
      <c r="C629" s="403" t="s">
        <v>2539</v>
      </c>
    </row>
    <row r="630" spans="2:3">
      <c r="B630" s="273" t="s">
        <v>859</v>
      </c>
      <c r="C630" s="403" t="s">
        <v>2540</v>
      </c>
    </row>
    <row r="631" spans="2:3">
      <c r="B631" s="273" t="s">
        <v>860</v>
      </c>
      <c r="C631" s="403" t="s">
        <v>2541</v>
      </c>
    </row>
    <row r="632" spans="2:3">
      <c r="B632" s="273" t="s">
        <v>2542</v>
      </c>
      <c r="C632" s="403" t="s">
        <v>1767</v>
      </c>
    </row>
    <row r="633" spans="2:3">
      <c r="B633" s="273" t="s">
        <v>861</v>
      </c>
      <c r="C633" s="403" t="s">
        <v>1778</v>
      </c>
    </row>
    <row r="634" spans="2:3">
      <c r="B634" s="273" t="s">
        <v>862</v>
      </c>
      <c r="C634" s="403" t="s">
        <v>2543</v>
      </c>
    </row>
    <row r="635" spans="2:3">
      <c r="B635" s="273" t="s">
        <v>2544</v>
      </c>
      <c r="C635" s="403" t="s">
        <v>2545</v>
      </c>
    </row>
    <row r="636" spans="2:3">
      <c r="B636" s="273" t="s">
        <v>863</v>
      </c>
      <c r="C636" s="403" t="s">
        <v>4369</v>
      </c>
    </row>
    <row r="637" spans="2:3">
      <c r="B637" s="273" t="s">
        <v>864</v>
      </c>
      <c r="C637" s="403" t="s">
        <v>2546</v>
      </c>
    </row>
    <row r="638" spans="2:3">
      <c r="B638" s="273" t="s">
        <v>2547</v>
      </c>
      <c r="C638" s="403" t="s">
        <v>2548</v>
      </c>
    </row>
    <row r="639" spans="2:3">
      <c r="B639" s="273" t="s">
        <v>2549</v>
      </c>
      <c r="C639" s="403" t="s">
        <v>2550</v>
      </c>
    </row>
    <row r="640" spans="2:3">
      <c r="B640" s="273" t="s">
        <v>2551</v>
      </c>
      <c r="C640" s="403" t="s">
        <v>2552</v>
      </c>
    </row>
    <row r="641" spans="2:3">
      <c r="B641" s="273" t="s">
        <v>2553</v>
      </c>
      <c r="C641" s="403" t="s">
        <v>2554</v>
      </c>
    </row>
    <row r="642" spans="2:3">
      <c r="B642" s="273" t="s">
        <v>2555</v>
      </c>
      <c r="C642" s="403" t="s">
        <v>2556</v>
      </c>
    </row>
    <row r="643" spans="2:3">
      <c r="B643" s="273" t="s">
        <v>865</v>
      </c>
      <c r="C643" s="403" t="s">
        <v>2557</v>
      </c>
    </row>
    <row r="644" spans="2:3">
      <c r="B644" s="273" t="s">
        <v>2558</v>
      </c>
      <c r="C644" s="403" t="s">
        <v>2559</v>
      </c>
    </row>
    <row r="645" spans="2:3">
      <c r="B645" s="273" t="s">
        <v>866</v>
      </c>
      <c r="C645" s="403" t="s">
        <v>2363</v>
      </c>
    </row>
    <row r="646" spans="2:3">
      <c r="B646" s="273" t="s">
        <v>2560</v>
      </c>
      <c r="C646" s="403" t="s">
        <v>2561</v>
      </c>
    </row>
    <row r="647" spans="2:3">
      <c r="B647" s="273" t="s">
        <v>2562</v>
      </c>
      <c r="C647" s="403" t="s">
        <v>2563</v>
      </c>
    </row>
    <row r="648" spans="2:3">
      <c r="B648" s="273" t="s">
        <v>2564</v>
      </c>
      <c r="C648" s="403" t="s">
        <v>2565</v>
      </c>
    </row>
    <row r="649" spans="2:3">
      <c r="B649" s="273" t="s">
        <v>2566</v>
      </c>
      <c r="C649" s="403" t="s">
        <v>2567</v>
      </c>
    </row>
    <row r="650" spans="2:3">
      <c r="B650" s="273" t="s">
        <v>867</v>
      </c>
      <c r="C650" s="403" t="s">
        <v>2568</v>
      </c>
    </row>
    <row r="651" spans="2:3">
      <c r="B651" s="273" t="s">
        <v>868</v>
      </c>
      <c r="C651" s="403" t="s">
        <v>2569</v>
      </c>
    </row>
    <row r="652" spans="2:3">
      <c r="B652" s="273" t="s">
        <v>869</v>
      </c>
      <c r="C652" s="403" t="s">
        <v>2570</v>
      </c>
    </row>
    <row r="653" spans="2:3">
      <c r="B653" s="273" t="s">
        <v>2571</v>
      </c>
      <c r="C653" s="403" t="s">
        <v>2572</v>
      </c>
    </row>
    <row r="654" spans="2:3">
      <c r="B654" s="273" t="s">
        <v>2573</v>
      </c>
      <c r="C654" s="403" t="s">
        <v>2574</v>
      </c>
    </row>
    <row r="655" spans="2:3">
      <c r="B655" s="273" t="s">
        <v>2575</v>
      </c>
      <c r="C655" s="403" t="s">
        <v>2576</v>
      </c>
    </row>
    <row r="656" spans="2:3">
      <c r="B656" s="273" t="s">
        <v>2577</v>
      </c>
      <c r="C656" s="403" t="s">
        <v>2578</v>
      </c>
    </row>
    <row r="657" spans="2:3">
      <c r="B657" s="273" t="s">
        <v>870</v>
      </c>
      <c r="C657" s="403" t="s">
        <v>2579</v>
      </c>
    </row>
    <row r="658" spans="2:3">
      <c r="B658" s="273" t="s">
        <v>871</v>
      </c>
      <c r="C658" s="403" t="s">
        <v>2580</v>
      </c>
    </row>
    <row r="659" spans="2:3">
      <c r="B659" s="273" t="s">
        <v>4707</v>
      </c>
      <c r="C659" s="403" t="s">
        <v>4708</v>
      </c>
    </row>
    <row r="660" spans="2:3">
      <c r="B660" s="273" t="s">
        <v>872</v>
      </c>
      <c r="C660" s="403" t="s">
        <v>2581</v>
      </c>
    </row>
    <row r="661" spans="2:3">
      <c r="B661" s="273" t="s">
        <v>873</v>
      </c>
      <c r="C661" s="403" t="s">
        <v>2582</v>
      </c>
    </row>
    <row r="662" spans="2:3">
      <c r="B662" s="273" t="s">
        <v>4709</v>
      </c>
      <c r="C662" s="403" t="s">
        <v>4710</v>
      </c>
    </row>
    <row r="663" spans="2:3">
      <c r="B663" s="273" t="s">
        <v>874</v>
      </c>
      <c r="C663" s="403" t="s">
        <v>2583</v>
      </c>
    </row>
    <row r="664" spans="2:3">
      <c r="B664" s="273" t="s">
        <v>875</v>
      </c>
      <c r="C664" s="403" t="s">
        <v>2583</v>
      </c>
    </row>
    <row r="665" spans="2:3">
      <c r="B665" s="273" t="s">
        <v>2584</v>
      </c>
      <c r="C665" s="403" t="s">
        <v>2585</v>
      </c>
    </row>
    <row r="666" spans="2:3">
      <c r="B666" s="273" t="s">
        <v>2586</v>
      </c>
      <c r="C666" s="403" t="s">
        <v>2587</v>
      </c>
    </row>
    <row r="667" spans="2:3">
      <c r="B667" s="273" t="s">
        <v>2588</v>
      </c>
      <c r="C667" s="403" t="s">
        <v>2589</v>
      </c>
    </row>
    <row r="668" spans="2:3">
      <c r="B668" s="273" t="s">
        <v>2590</v>
      </c>
      <c r="C668" s="403" t="s">
        <v>2591</v>
      </c>
    </row>
    <row r="669" spans="2:3">
      <c r="B669" s="273" t="s">
        <v>2592</v>
      </c>
      <c r="C669" s="403" t="s">
        <v>2593</v>
      </c>
    </row>
    <row r="670" spans="2:3">
      <c r="B670" s="273" t="s">
        <v>2594</v>
      </c>
      <c r="C670" s="403" t="s">
        <v>2595</v>
      </c>
    </row>
    <row r="671" spans="2:3">
      <c r="B671" s="273" t="s">
        <v>2596</v>
      </c>
      <c r="C671" s="403" t="s">
        <v>2597</v>
      </c>
    </row>
    <row r="672" spans="2:3">
      <c r="B672" s="273" t="s">
        <v>2598</v>
      </c>
      <c r="C672" s="403" t="s">
        <v>2599</v>
      </c>
    </row>
    <row r="673" spans="2:3">
      <c r="B673" s="273" t="s">
        <v>2600</v>
      </c>
      <c r="C673" s="403" t="s">
        <v>2601</v>
      </c>
    </row>
    <row r="674" spans="2:3">
      <c r="B674" s="273" t="s">
        <v>2602</v>
      </c>
      <c r="C674" s="403" t="s">
        <v>2603</v>
      </c>
    </row>
    <row r="675" spans="2:3">
      <c r="B675" s="273" t="s">
        <v>2604</v>
      </c>
      <c r="C675" s="403" t="s">
        <v>2605</v>
      </c>
    </row>
    <row r="676" spans="2:3">
      <c r="B676" s="273" t="s">
        <v>2606</v>
      </c>
      <c r="C676" s="403" t="s">
        <v>1707</v>
      </c>
    </row>
    <row r="677" spans="2:3">
      <c r="B677" s="273" t="s">
        <v>2607</v>
      </c>
      <c r="C677" s="403" t="s">
        <v>2608</v>
      </c>
    </row>
    <row r="678" spans="2:3">
      <c r="B678" s="273" t="s">
        <v>2609</v>
      </c>
      <c r="C678" s="403" t="s">
        <v>2610</v>
      </c>
    </row>
    <row r="679" spans="2:3">
      <c r="B679" s="273" t="s">
        <v>876</v>
      </c>
      <c r="C679" s="403" t="s">
        <v>1690</v>
      </c>
    </row>
    <row r="680" spans="2:3">
      <c r="B680" s="273" t="s">
        <v>2611</v>
      </c>
      <c r="C680" s="403" t="s">
        <v>2612</v>
      </c>
    </row>
    <row r="681" spans="2:3">
      <c r="B681" s="273" t="s">
        <v>877</v>
      </c>
      <c r="C681" s="403" t="s">
        <v>2613</v>
      </c>
    </row>
    <row r="682" spans="2:3">
      <c r="B682" s="273" t="s">
        <v>878</v>
      </c>
      <c r="C682" s="403" t="s">
        <v>2614</v>
      </c>
    </row>
    <row r="683" spans="2:3">
      <c r="B683" s="273" t="s">
        <v>879</v>
      </c>
      <c r="C683" s="403" t="s">
        <v>2615</v>
      </c>
    </row>
    <row r="684" spans="2:3">
      <c r="B684" s="273" t="s">
        <v>2616</v>
      </c>
      <c r="C684" s="403" t="s">
        <v>1719</v>
      </c>
    </row>
    <row r="685" spans="2:3">
      <c r="B685" s="273" t="s">
        <v>2617</v>
      </c>
      <c r="C685" s="403" t="s">
        <v>1722</v>
      </c>
    </row>
    <row r="686" spans="2:3">
      <c r="B686" s="273" t="s">
        <v>2618</v>
      </c>
      <c r="C686" s="403" t="s">
        <v>1724</v>
      </c>
    </row>
    <row r="687" spans="2:3">
      <c r="B687" s="273" t="s">
        <v>2619</v>
      </c>
      <c r="C687" s="403" t="s">
        <v>1726</v>
      </c>
    </row>
    <row r="688" spans="2:3">
      <c r="B688" s="273" t="s">
        <v>2620</v>
      </c>
      <c r="C688" s="403" t="s">
        <v>1728</v>
      </c>
    </row>
    <row r="689" spans="2:3">
      <c r="B689" s="273" t="s">
        <v>2621</v>
      </c>
      <c r="C689" s="403" t="s">
        <v>4711</v>
      </c>
    </row>
    <row r="690" spans="2:3">
      <c r="B690" s="273" t="s">
        <v>2622</v>
      </c>
      <c r="C690" s="403" t="s">
        <v>4332</v>
      </c>
    </row>
    <row r="691" spans="2:3">
      <c r="B691" s="273" t="s">
        <v>2623</v>
      </c>
      <c r="C691" s="403" t="s">
        <v>2624</v>
      </c>
    </row>
    <row r="692" spans="2:3">
      <c r="B692" s="273" t="s">
        <v>2625</v>
      </c>
      <c r="C692" s="403" t="s">
        <v>1714</v>
      </c>
    </row>
    <row r="693" spans="2:3">
      <c r="B693" s="273" t="s">
        <v>2626</v>
      </c>
      <c r="C693" s="403" t="s">
        <v>2627</v>
      </c>
    </row>
    <row r="694" spans="2:3">
      <c r="B694" s="273" t="s">
        <v>4370</v>
      </c>
      <c r="C694" s="403" t="s">
        <v>4371</v>
      </c>
    </row>
    <row r="695" spans="2:3">
      <c r="B695" s="273" t="s">
        <v>4712</v>
      </c>
      <c r="C695" s="403" t="s">
        <v>4713</v>
      </c>
    </row>
    <row r="696" spans="2:3">
      <c r="B696" s="273" t="s">
        <v>4714</v>
      </c>
      <c r="C696" s="403" t="s">
        <v>4715</v>
      </c>
    </row>
    <row r="697" spans="2:3">
      <c r="B697" s="273" t="s">
        <v>4716</v>
      </c>
      <c r="C697" s="403" t="s">
        <v>4717</v>
      </c>
    </row>
    <row r="698" spans="2:3">
      <c r="B698" s="273" t="s">
        <v>4718</v>
      </c>
      <c r="C698" s="403" t="s">
        <v>4719</v>
      </c>
    </row>
    <row r="699" spans="2:3">
      <c r="B699" s="273" t="s">
        <v>4720</v>
      </c>
      <c r="C699" s="403" t="s">
        <v>4717</v>
      </c>
    </row>
    <row r="700" spans="2:3">
      <c r="B700" s="273" t="s">
        <v>880</v>
      </c>
      <c r="C700" s="403" t="s">
        <v>2628</v>
      </c>
    </row>
    <row r="701" spans="2:3">
      <c r="B701" s="273" t="s">
        <v>881</v>
      </c>
      <c r="C701" s="403" t="s">
        <v>2629</v>
      </c>
    </row>
    <row r="702" spans="2:3">
      <c r="B702" s="273" t="s">
        <v>882</v>
      </c>
      <c r="C702" s="403" t="s">
        <v>2630</v>
      </c>
    </row>
    <row r="703" spans="2:3">
      <c r="B703" s="273" t="s">
        <v>2631</v>
      </c>
      <c r="C703" s="403" t="s">
        <v>2632</v>
      </c>
    </row>
    <row r="704" spans="2:3">
      <c r="B704" s="273" t="s">
        <v>883</v>
      </c>
      <c r="C704" s="403" t="s">
        <v>2633</v>
      </c>
    </row>
    <row r="705" spans="2:3">
      <c r="B705" s="273" t="s">
        <v>884</v>
      </c>
      <c r="C705" s="403" t="s">
        <v>2634</v>
      </c>
    </row>
    <row r="706" spans="2:3">
      <c r="B706" s="273" t="s">
        <v>885</v>
      </c>
      <c r="C706" s="403" t="s">
        <v>4721</v>
      </c>
    </row>
    <row r="707" spans="2:3">
      <c r="B707" s="273" t="s">
        <v>2635</v>
      </c>
      <c r="C707" s="403" t="s">
        <v>1767</v>
      </c>
    </row>
    <row r="708" spans="2:3">
      <c r="B708" s="273" t="s">
        <v>2636</v>
      </c>
      <c r="C708" s="403" t="s">
        <v>2312</v>
      </c>
    </row>
    <row r="709" spans="2:3">
      <c r="B709" s="273" t="s">
        <v>886</v>
      </c>
      <c r="C709" s="403" t="s">
        <v>2637</v>
      </c>
    </row>
    <row r="710" spans="2:3">
      <c r="B710" s="273" t="s">
        <v>2638</v>
      </c>
      <c r="C710" s="403" t="s">
        <v>2639</v>
      </c>
    </row>
    <row r="711" spans="2:3">
      <c r="B711" s="273" t="s">
        <v>2640</v>
      </c>
      <c r="C711" s="403" t="s">
        <v>2641</v>
      </c>
    </row>
    <row r="712" spans="2:3">
      <c r="B712" s="273" t="s">
        <v>2642</v>
      </c>
      <c r="C712" s="403" t="s">
        <v>2643</v>
      </c>
    </row>
    <row r="713" spans="2:3">
      <c r="B713" s="273" t="s">
        <v>2644</v>
      </c>
      <c r="C713" s="403" t="s">
        <v>2645</v>
      </c>
    </row>
    <row r="714" spans="2:3">
      <c r="B714" s="273" t="s">
        <v>2646</v>
      </c>
      <c r="C714" s="403" t="s">
        <v>2647</v>
      </c>
    </row>
    <row r="715" spans="2:3">
      <c r="B715" s="273" t="s">
        <v>887</v>
      </c>
      <c r="C715" s="403" t="s">
        <v>2648</v>
      </c>
    </row>
    <row r="716" spans="2:3">
      <c r="B716" s="273" t="s">
        <v>888</v>
      </c>
      <c r="C716" s="403" t="s">
        <v>2649</v>
      </c>
    </row>
    <row r="717" spans="2:3">
      <c r="B717" s="273" t="s">
        <v>2650</v>
      </c>
      <c r="C717" s="403" t="s">
        <v>2651</v>
      </c>
    </row>
    <row r="718" spans="2:3">
      <c r="B718" s="273" t="s">
        <v>2652</v>
      </c>
      <c r="C718" s="403" t="s">
        <v>2653</v>
      </c>
    </row>
    <row r="719" spans="2:3">
      <c r="B719" s="273" t="s">
        <v>889</v>
      </c>
      <c r="C719" s="403" t="s">
        <v>2654</v>
      </c>
    </row>
    <row r="720" spans="2:3">
      <c r="B720" s="273" t="s">
        <v>890</v>
      </c>
      <c r="C720" s="403" t="s">
        <v>2655</v>
      </c>
    </row>
    <row r="721" spans="2:3">
      <c r="B721" s="273" t="s">
        <v>891</v>
      </c>
      <c r="C721" s="403" t="s">
        <v>2656</v>
      </c>
    </row>
    <row r="722" spans="2:3">
      <c r="B722" s="273" t="s">
        <v>2657</v>
      </c>
      <c r="C722" s="403" t="s">
        <v>2658</v>
      </c>
    </row>
    <row r="723" spans="2:3">
      <c r="B723" s="273" t="s">
        <v>4722</v>
      </c>
      <c r="C723" s="403" t="s">
        <v>4723</v>
      </c>
    </row>
    <row r="724" spans="2:3">
      <c r="B724" s="273" t="s">
        <v>892</v>
      </c>
      <c r="C724" s="403" t="s">
        <v>2659</v>
      </c>
    </row>
    <row r="725" spans="2:3">
      <c r="B725" s="273" t="s">
        <v>893</v>
      </c>
      <c r="C725" s="403" t="s">
        <v>2660</v>
      </c>
    </row>
    <row r="726" spans="2:3">
      <c r="B726" s="273" t="s">
        <v>894</v>
      </c>
      <c r="C726" s="403" t="s">
        <v>2661</v>
      </c>
    </row>
    <row r="727" spans="2:3">
      <c r="B727" s="273" t="s">
        <v>895</v>
      </c>
      <c r="C727" s="403" t="s">
        <v>2662</v>
      </c>
    </row>
    <row r="728" spans="2:3">
      <c r="B728" s="273" t="s">
        <v>2663</v>
      </c>
      <c r="C728" s="403" t="s">
        <v>2664</v>
      </c>
    </row>
    <row r="729" spans="2:3">
      <c r="B729" s="273" t="s">
        <v>896</v>
      </c>
      <c r="C729" s="403" t="s">
        <v>2665</v>
      </c>
    </row>
    <row r="730" spans="2:3">
      <c r="B730" s="273" t="s">
        <v>897</v>
      </c>
      <c r="C730" s="403" t="s">
        <v>2666</v>
      </c>
    </row>
    <row r="731" spans="2:3">
      <c r="B731" s="273" t="s">
        <v>2667</v>
      </c>
      <c r="C731" s="403" t="s">
        <v>2668</v>
      </c>
    </row>
    <row r="732" spans="2:3">
      <c r="B732" s="273" t="s">
        <v>898</v>
      </c>
      <c r="C732" s="403" t="s">
        <v>2669</v>
      </c>
    </row>
    <row r="733" spans="2:3">
      <c r="B733" s="273" t="s">
        <v>899</v>
      </c>
      <c r="C733" s="403" t="s">
        <v>2670</v>
      </c>
    </row>
    <row r="734" spans="2:3">
      <c r="B734" s="273" t="s">
        <v>900</v>
      </c>
      <c r="C734" s="403" t="s">
        <v>2671</v>
      </c>
    </row>
    <row r="735" spans="2:3">
      <c r="B735" s="273" t="s">
        <v>901</v>
      </c>
      <c r="C735" s="403" t="s">
        <v>2672</v>
      </c>
    </row>
    <row r="736" spans="2:3">
      <c r="B736" s="273" t="s">
        <v>902</v>
      </c>
      <c r="C736" s="403" t="s">
        <v>2673</v>
      </c>
    </row>
    <row r="737" spans="2:3">
      <c r="B737" s="273" t="s">
        <v>2674</v>
      </c>
      <c r="C737" s="403" t="s">
        <v>2675</v>
      </c>
    </row>
    <row r="738" spans="2:3">
      <c r="B738" s="273" t="s">
        <v>903</v>
      </c>
      <c r="C738" s="403" t="s">
        <v>2676</v>
      </c>
    </row>
    <row r="739" spans="2:3">
      <c r="B739" s="273" t="s">
        <v>904</v>
      </c>
      <c r="C739" s="403" t="s">
        <v>2677</v>
      </c>
    </row>
    <row r="740" spans="2:3">
      <c r="B740" s="273" t="s">
        <v>905</v>
      </c>
      <c r="C740" s="403" t="s">
        <v>2678</v>
      </c>
    </row>
    <row r="741" spans="2:3">
      <c r="B741" s="273" t="s">
        <v>906</v>
      </c>
      <c r="C741" s="403" t="s">
        <v>2679</v>
      </c>
    </row>
    <row r="742" spans="2:3">
      <c r="B742" s="273" t="s">
        <v>2680</v>
      </c>
      <c r="C742" s="403" t="s">
        <v>2681</v>
      </c>
    </row>
    <row r="743" spans="2:3">
      <c r="B743" s="273" t="s">
        <v>907</v>
      </c>
      <c r="C743" s="403" t="s">
        <v>2682</v>
      </c>
    </row>
    <row r="744" spans="2:3">
      <c r="B744" s="273" t="s">
        <v>2683</v>
      </c>
      <c r="C744" s="403" t="s">
        <v>1767</v>
      </c>
    </row>
    <row r="745" spans="2:3">
      <c r="B745" s="273" t="s">
        <v>2684</v>
      </c>
      <c r="C745" s="403" t="s">
        <v>2685</v>
      </c>
    </row>
    <row r="746" spans="2:3">
      <c r="B746" s="273" t="s">
        <v>2686</v>
      </c>
      <c r="C746" s="403" t="s">
        <v>2687</v>
      </c>
    </row>
    <row r="747" spans="2:3">
      <c r="B747" s="273" t="s">
        <v>908</v>
      </c>
      <c r="C747" s="403" t="s">
        <v>2688</v>
      </c>
    </row>
    <row r="748" spans="2:3">
      <c r="B748" s="273" t="s">
        <v>2689</v>
      </c>
      <c r="C748" s="403" t="s">
        <v>2690</v>
      </c>
    </row>
    <row r="749" spans="2:3">
      <c r="B749" s="273" t="s">
        <v>909</v>
      </c>
      <c r="C749" s="403" t="s">
        <v>2691</v>
      </c>
    </row>
    <row r="750" spans="2:3">
      <c r="B750" s="273" t="s">
        <v>910</v>
      </c>
      <c r="C750" s="403" t="s">
        <v>2692</v>
      </c>
    </row>
    <row r="751" spans="2:3">
      <c r="B751" s="273" t="s">
        <v>911</v>
      </c>
      <c r="C751" s="403" t="s">
        <v>2693</v>
      </c>
    </row>
    <row r="752" spans="2:3">
      <c r="B752" s="273" t="s">
        <v>912</v>
      </c>
      <c r="C752" s="403" t="s">
        <v>4724</v>
      </c>
    </row>
    <row r="753" spans="2:3">
      <c r="B753" s="273" t="s">
        <v>913</v>
      </c>
      <c r="C753" s="403" t="s">
        <v>2694</v>
      </c>
    </row>
    <row r="754" spans="2:3">
      <c r="B754" s="273" t="s">
        <v>914</v>
      </c>
      <c r="C754" s="403" t="s">
        <v>4725</v>
      </c>
    </row>
    <row r="755" spans="2:3">
      <c r="B755" s="273" t="s">
        <v>915</v>
      </c>
      <c r="C755" s="403" t="s">
        <v>2695</v>
      </c>
    </row>
    <row r="756" spans="2:3">
      <c r="B756" s="273" t="s">
        <v>916</v>
      </c>
      <c r="C756" s="403" t="s">
        <v>2696</v>
      </c>
    </row>
    <row r="757" spans="2:3">
      <c r="B757" s="273" t="s">
        <v>917</v>
      </c>
      <c r="C757" s="403" t="s">
        <v>2697</v>
      </c>
    </row>
    <row r="758" spans="2:3">
      <c r="B758" s="273" t="s">
        <v>2698</v>
      </c>
      <c r="C758" s="403" t="s">
        <v>2699</v>
      </c>
    </row>
    <row r="759" spans="2:3">
      <c r="B759" s="273" t="s">
        <v>2700</v>
      </c>
      <c r="C759" s="403" t="s">
        <v>2701</v>
      </c>
    </row>
    <row r="760" spans="2:3">
      <c r="B760" s="273" t="s">
        <v>918</v>
      </c>
      <c r="C760" s="403" t="s">
        <v>4726</v>
      </c>
    </row>
    <row r="761" spans="2:3">
      <c r="B761" s="273" t="s">
        <v>919</v>
      </c>
      <c r="C761" s="403" t="s">
        <v>2702</v>
      </c>
    </row>
    <row r="762" spans="2:3">
      <c r="B762" s="273" t="s">
        <v>920</v>
      </c>
      <c r="C762" s="403" t="s">
        <v>2703</v>
      </c>
    </row>
    <row r="763" spans="2:3">
      <c r="B763" s="273" t="s">
        <v>921</v>
      </c>
      <c r="C763" s="403" t="s">
        <v>2704</v>
      </c>
    </row>
    <row r="764" spans="2:3">
      <c r="B764" s="273" t="s">
        <v>922</v>
      </c>
      <c r="C764" s="403" t="s">
        <v>2705</v>
      </c>
    </row>
    <row r="765" spans="2:3">
      <c r="B765" s="273" t="s">
        <v>923</v>
      </c>
      <c r="C765" s="403" t="s">
        <v>2706</v>
      </c>
    </row>
    <row r="766" spans="2:3">
      <c r="B766" s="273" t="s">
        <v>924</v>
      </c>
      <c r="C766" s="403" t="s">
        <v>2707</v>
      </c>
    </row>
    <row r="767" spans="2:3">
      <c r="B767" s="273" t="s">
        <v>925</v>
      </c>
      <c r="C767" s="403" t="s">
        <v>2708</v>
      </c>
    </row>
    <row r="768" spans="2:3">
      <c r="B768" s="273" t="s">
        <v>926</v>
      </c>
      <c r="C768" s="403" t="s">
        <v>2709</v>
      </c>
    </row>
    <row r="769" spans="2:3">
      <c r="B769" s="273" t="s">
        <v>927</v>
      </c>
      <c r="C769" s="403" t="s">
        <v>2710</v>
      </c>
    </row>
    <row r="770" spans="2:3">
      <c r="B770" s="273" t="s">
        <v>928</v>
      </c>
      <c r="C770" s="403" t="s">
        <v>2711</v>
      </c>
    </row>
    <row r="771" spans="2:3">
      <c r="B771" s="273" t="s">
        <v>2712</v>
      </c>
      <c r="C771" s="403" t="s">
        <v>1767</v>
      </c>
    </row>
    <row r="772" spans="2:3">
      <c r="B772" s="273" t="s">
        <v>929</v>
      </c>
      <c r="C772" s="403" t="s">
        <v>2713</v>
      </c>
    </row>
    <row r="773" spans="2:3">
      <c r="B773" s="273" t="s">
        <v>930</v>
      </c>
      <c r="C773" s="403" t="s">
        <v>2714</v>
      </c>
    </row>
    <row r="774" spans="2:3">
      <c r="B774" s="273" t="s">
        <v>931</v>
      </c>
      <c r="C774" s="403" t="s">
        <v>1672</v>
      </c>
    </row>
    <row r="775" spans="2:3">
      <c r="B775" s="273" t="s">
        <v>2715</v>
      </c>
      <c r="C775" s="403" t="s">
        <v>2716</v>
      </c>
    </row>
    <row r="776" spans="2:3">
      <c r="B776" s="273" t="s">
        <v>932</v>
      </c>
      <c r="C776" s="403" t="s">
        <v>2717</v>
      </c>
    </row>
    <row r="777" spans="2:3">
      <c r="B777" s="273" t="s">
        <v>4372</v>
      </c>
      <c r="C777" s="403" t="s">
        <v>4373</v>
      </c>
    </row>
    <row r="778" spans="2:3">
      <c r="B778" s="273" t="s">
        <v>2718</v>
      </c>
      <c r="C778" s="403" t="s">
        <v>2719</v>
      </c>
    </row>
    <row r="779" spans="2:3">
      <c r="B779" s="273" t="s">
        <v>933</v>
      </c>
      <c r="C779" s="403" t="s">
        <v>2720</v>
      </c>
    </row>
    <row r="780" spans="2:3">
      <c r="B780" s="273" t="s">
        <v>934</v>
      </c>
      <c r="C780" s="403" t="s">
        <v>4727</v>
      </c>
    </row>
    <row r="781" spans="2:3">
      <c r="B781" s="273" t="s">
        <v>2721</v>
      </c>
      <c r="C781" s="403" t="s">
        <v>2722</v>
      </c>
    </row>
    <row r="782" spans="2:3">
      <c r="B782" s="273" t="s">
        <v>2723</v>
      </c>
      <c r="C782" s="403" t="s">
        <v>2724</v>
      </c>
    </row>
    <row r="783" spans="2:3">
      <c r="B783" s="273" t="s">
        <v>2725</v>
      </c>
      <c r="C783" s="403" t="s">
        <v>2726</v>
      </c>
    </row>
    <row r="784" spans="2:3">
      <c r="B784" s="273" t="s">
        <v>935</v>
      </c>
      <c r="C784" s="403" t="s">
        <v>2727</v>
      </c>
    </row>
    <row r="785" spans="2:3">
      <c r="B785" s="273" t="s">
        <v>2728</v>
      </c>
      <c r="C785" s="403" t="s">
        <v>2729</v>
      </c>
    </row>
    <row r="786" spans="2:3">
      <c r="B786" s="273" t="s">
        <v>2730</v>
      </c>
      <c r="C786" s="403" t="s">
        <v>2731</v>
      </c>
    </row>
    <row r="787" spans="2:3">
      <c r="B787" s="273" t="s">
        <v>936</v>
      </c>
      <c r="C787" s="403" t="s">
        <v>2732</v>
      </c>
    </row>
    <row r="788" spans="2:3">
      <c r="B788" s="273" t="s">
        <v>2733</v>
      </c>
      <c r="C788" s="403" t="s">
        <v>2734</v>
      </c>
    </row>
    <row r="789" spans="2:3">
      <c r="B789" s="273" t="s">
        <v>937</v>
      </c>
      <c r="C789" s="403" t="s">
        <v>2735</v>
      </c>
    </row>
    <row r="790" spans="2:3">
      <c r="B790" s="273" t="s">
        <v>938</v>
      </c>
      <c r="C790" s="403" t="s">
        <v>2736</v>
      </c>
    </row>
    <row r="791" spans="2:3">
      <c r="B791" s="273" t="s">
        <v>939</v>
      </c>
      <c r="C791" s="403" t="s">
        <v>2737</v>
      </c>
    </row>
    <row r="792" spans="2:3">
      <c r="B792" s="273" t="s">
        <v>940</v>
      </c>
      <c r="C792" s="403" t="s">
        <v>2738</v>
      </c>
    </row>
    <row r="793" spans="2:3">
      <c r="B793" s="273" t="s">
        <v>941</v>
      </c>
      <c r="C793" s="403" t="s">
        <v>2739</v>
      </c>
    </row>
    <row r="794" spans="2:3">
      <c r="B794" s="273" t="s">
        <v>942</v>
      </c>
      <c r="C794" s="403" t="s">
        <v>2740</v>
      </c>
    </row>
    <row r="795" spans="2:3">
      <c r="B795" s="273" t="s">
        <v>943</v>
      </c>
      <c r="C795" s="403" t="s">
        <v>2741</v>
      </c>
    </row>
    <row r="796" spans="2:3">
      <c r="B796" s="273" t="s">
        <v>944</v>
      </c>
      <c r="C796" s="403" t="s">
        <v>2742</v>
      </c>
    </row>
    <row r="797" spans="2:3">
      <c r="B797" s="273" t="s">
        <v>2743</v>
      </c>
      <c r="C797" s="403" t="s">
        <v>2744</v>
      </c>
    </row>
    <row r="798" spans="2:3">
      <c r="B798" s="273" t="s">
        <v>2745</v>
      </c>
      <c r="C798" s="403" t="s">
        <v>1676</v>
      </c>
    </row>
    <row r="799" spans="2:3">
      <c r="B799" s="273" t="s">
        <v>4728</v>
      </c>
      <c r="C799" s="403" t="s">
        <v>4729</v>
      </c>
    </row>
    <row r="800" spans="2:3">
      <c r="B800" s="273" t="s">
        <v>2746</v>
      </c>
      <c r="C800" s="403" t="s">
        <v>2747</v>
      </c>
    </row>
    <row r="801" spans="2:3">
      <c r="B801" s="273" t="s">
        <v>945</v>
      </c>
      <c r="C801" s="403" t="s">
        <v>2748</v>
      </c>
    </row>
    <row r="802" spans="2:3">
      <c r="B802" s="273" t="s">
        <v>946</v>
      </c>
      <c r="C802" s="403" t="s">
        <v>2749</v>
      </c>
    </row>
    <row r="803" spans="2:3">
      <c r="B803" s="273" t="s">
        <v>2750</v>
      </c>
      <c r="C803" s="403" t="s">
        <v>2751</v>
      </c>
    </row>
    <row r="804" spans="2:3">
      <c r="B804" s="273" t="s">
        <v>947</v>
      </c>
      <c r="C804" s="403" t="s">
        <v>2752</v>
      </c>
    </row>
    <row r="805" spans="2:3">
      <c r="B805" s="273" t="s">
        <v>2753</v>
      </c>
      <c r="C805" s="403" t="s">
        <v>2754</v>
      </c>
    </row>
    <row r="806" spans="2:3">
      <c r="B806" s="273" t="s">
        <v>2755</v>
      </c>
      <c r="C806" s="403" t="s">
        <v>2756</v>
      </c>
    </row>
    <row r="807" spans="2:3">
      <c r="B807" s="273" t="s">
        <v>948</v>
      </c>
      <c r="C807" s="403" t="s">
        <v>2757</v>
      </c>
    </row>
    <row r="808" spans="2:3">
      <c r="B808" s="273" t="s">
        <v>949</v>
      </c>
      <c r="C808" s="403" t="s">
        <v>2758</v>
      </c>
    </row>
    <row r="809" spans="2:3">
      <c r="B809" s="273" t="s">
        <v>950</v>
      </c>
      <c r="C809" s="403" t="s">
        <v>2759</v>
      </c>
    </row>
    <row r="810" spans="2:3">
      <c r="B810" s="273" t="s">
        <v>2760</v>
      </c>
      <c r="C810" s="403" t="s">
        <v>2761</v>
      </c>
    </row>
    <row r="811" spans="2:3">
      <c r="B811" s="273" t="s">
        <v>951</v>
      </c>
      <c r="C811" s="403" t="s">
        <v>2762</v>
      </c>
    </row>
    <row r="812" spans="2:3">
      <c r="B812" s="273" t="s">
        <v>952</v>
      </c>
      <c r="C812" s="403" t="s">
        <v>2763</v>
      </c>
    </row>
    <row r="813" spans="2:3">
      <c r="B813" s="273" t="s">
        <v>953</v>
      </c>
      <c r="C813" s="403" t="s">
        <v>2764</v>
      </c>
    </row>
    <row r="814" spans="2:3">
      <c r="B814" s="273" t="s">
        <v>954</v>
      </c>
      <c r="C814" s="403" t="s">
        <v>2765</v>
      </c>
    </row>
    <row r="815" spans="2:3">
      <c r="B815" s="273" t="s">
        <v>955</v>
      </c>
      <c r="C815" s="403" t="s">
        <v>2765</v>
      </c>
    </row>
    <row r="816" spans="2:3">
      <c r="B816" s="273" t="s">
        <v>2766</v>
      </c>
      <c r="C816" s="403" t="s">
        <v>2767</v>
      </c>
    </row>
    <row r="817" spans="2:3">
      <c r="B817" s="273" t="s">
        <v>2768</v>
      </c>
      <c r="C817" s="403" t="s">
        <v>2769</v>
      </c>
    </row>
    <row r="818" spans="2:3">
      <c r="B818" s="273" t="s">
        <v>956</v>
      </c>
      <c r="C818" s="403" t="s">
        <v>1695</v>
      </c>
    </row>
    <row r="819" spans="2:3">
      <c r="B819" s="273" t="s">
        <v>957</v>
      </c>
      <c r="C819" s="403" t="s">
        <v>1704</v>
      </c>
    </row>
    <row r="820" spans="2:3">
      <c r="B820" s="273" t="s">
        <v>2770</v>
      </c>
      <c r="C820" s="403" t="s">
        <v>1718</v>
      </c>
    </row>
    <row r="821" spans="2:3">
      <c r="B821" s="273" t="s">
        <v>958</v>
      </c>
      <c r="C821" s="403" t="s">
        <v>2066</v>
      </c>
    </row>
    <row r="822" spans="2:3">
      <c r="B822" s="273" t="s">
        <v>959</v>
      </c>
      <c r="C822" s="403" t="s">
        <v>2771</v>
      </c>
    </row>
    <row r="823" spans="2:3">
      <c r="B823" s="273" t="s">
        <v>960</v>
      </c>
      <c r="C823" s="403" t="s">
        <v>2772</v>
      </c>
    </row>
    <row r="824" spans="2:3">
      <c r="B824" s="273" t="s">
        <v>2773</v>
      </c>
      <c r="C824" s="403" t="s">
        <v>2774</v>
      </c>
    </row>
    <row r="825" spans="2:3">
      <c r="B825" s="273" t="s">
        <v>961</v>
      </c>
      <c r="C825" s="403" t="s">
        <v>2775</v>
      </c>
    </row>
    <row r="826" spans="2:3">
      <c r="B826" s="273" t="s">
        <v>962</v>
      </c>
      <c r="C826" s="403" t="s">
        <v>2776</v>
      </c>
    </row>
    <row r="827" spans="2:3">
      <c r="B827" s="273" t="s">
        <v>963</v>
      </c>
      <c r="C827" s="403" t="s">
        <v>2777</v>
      </c>
    </row>
    <row r="828" spans="2:3">
      <c r="B828" s="273" t="s">
        <v>2778</v>
      </c>
      <c r="C828" s="403" t="s">
        <v>2779</v>
      </c>
    </row>
    <row r="829" spans="2:3">
      <c r="B829" s="273" t="s">
        <v>964</v>
      </c>
      <c r="C829" s="403" t="s">
        <v>2780</v>
      </c>
    </row>
    <row r="830" spans="2:3">
      <c r="B830" s="273" t="s">
        <v>965</v>
      </c>
      <c r="C830" s="403" t="s">
        <v>2781</v>
      </c>
    </row>
    <row r="831" spans="2:3">
      <c r="B831" s="273" t="s">
        <v>966</v>
      </c>
      <c r="C831" s="403" t="s">
        <v>2782</v>
      </c>
    </row>
    <row r="832" spans="2:3">
      <c r="B832" s="273" t="s">
        <v>2783</v>
      </c>
      <c r="C832" s="403" t="s">
        <v>2784</v>
      </c>
    </row>
    <row r="833" spans="2:3">
      <c r="B833" s="273" t="s">
        <v>2785</v>
      </c>
      <c r="C833" s="403" t="s">
        <v>2786</v>
      </c>
    </row>
    <row r="834" spans="2:3">
      <c r="B834" s="273" t="s">
        <v>2787</v>
      </c>
      <c r="C834" s="403" t="s">
        <v>2788</v>
      </c>
    </row>
    <row r="835" spans="2:3">
      <c r="B835" s="273" t="s">
        <v>967</v>
      </c>
      <c r="C835" s="403" t="s">
        <v>2789</v>
      </c>
    </row>
    <row r="836" spans="2:3">
      <c r="B836" s="273" t="s">
        <v>2790</v>
      </c>
      <c r="C836" s="403" t="s">
        <v>2791</v>
      </c>
    </row>
    <row r="837" spans="2:3">
      <c r="B837" s="273" t="s">
        <v>968</v>
      </c>
      <c r="C837" s="403" t="s">
        <v>2792</v>
      </c>
    </row>
    <row r="838" spans="2:3">
      <c r="B838" s="273" t="s">
        <v>2793</v>
      </c>
      <c r="C838" s="403" t="s">
        <v>2794</v>
      </c>
    </row>
    <row r="839" spans="2:3">
      <c r="B839" s="273" t="s">
        <v>2795</v>
      </c>
      <c r="C839" s="403" t="s">
        <v>2796</v>
      </c>
    </row>
    <row r="840" spans="2:3">
      <c r="B840" s="273" t="s">
        <v>969</v>
      </c>
      <c r="C840" s="403" t="s">
        <v>2797</v>
      </c>
    </row>
    <row r="841" spans="2:3">
      <c r="B841" s="273" t="s">
        <v>2798</v>
      </c>
      <c r="C841" s="403" t="s">
        <v>2799</v>
      </c>
    </row>
    <row r="842" spans="2:3">
      <c r="B842" s="273" t="s">
        <v>2800</v>
      </c>
      <c r="C842" s="403" t="s">
        <v>2801</v>
      </c>
    </row>
    <row r="843" spans="2:3">
      <c r="B843" s="273" t="s">
        <v>2802</v>
      </c>
      <c r="C843" s="403" t="s">
        <v>2803</v>
      </c>
    </row>
    <row r="844" spans="2:3">
      <c r="B844" s="273" t="s">
        <v>970</v>
      </c>
      <c r="C844" s="403" t="s">
        <v>2804</v>
      </c>
    </row>
    <row r="845" spans="2:3">
      <c r="B845" s="273" t="s">
        <v>2805</v>
      </c>
      <c r="C845" s="403" t="s">
        <v>2806</v>
      </c>
    </row>
    <row r="846" spans="2:3">
      <c r="B846" s="273" t="s">
        <v>2807</v>
      </c>
      <c r="C846" s="403" t="s">
        <v>2808</v>
      </c>
    </row>
    <row r="847" spans="2:3">
      <c r="B847" s="273" t="s">
        <v>2809</v>
      </c>
      <c r="C847" s="403" t="s">
        <v>2810</v>
      </c>
    </row>
    <row r="848" spans="2:3">
      <c r="B848" s="273" t="s">
        <v>2811</v>
      </c>
      <c r="C848" s="403" t="s">
        <v>2812</v>
      </c>
    </row>
    <row r="849" spans="2:3">
      <c r="B849" s="273" t="s">
        <v>2813</v>
      </c>
      <c r="C849" s="403" t="s">
        <v>2814</v>
      </c>
    </row>
    <row r="850" spans="2:3">
      <c r="B850" s="273" t="s">
        <v>2815</v>
      </c>
      <c r="C850" s="403" t="s">
        <v>2816</v>
      </c>
    </row>
    <row r="851" spans="2:3">
      <c r="B851" s="273" t="s">
        <v>2817</v>
      </c>
      <c r="C851" s="403" t="s">
        <v>2818</v>
      </c>
    </row>
    <row r="852" spans="2:3">
      <c r="B852" s="273" t="s">
        <v>2819</v>
      </c>
      <c r="C852" s="403" t="s">
        <v>2820</v>
      </c>
    </row>
    <row r="853" spans="2:3">
      <c r="B853" s="273" t="s">
        <v>2821</v>
      </c>
      <c r="C853" s="403" t="s">
        <v>2822</v>
      </c>
    </row>
    <row r="854" spans="2:3">
      <c r="B854" s="273" t="s">
        <v>2823</v>
      </c>
      <c r="C854" s="403" t="s">
        <v>2824</v>
      </c>
    </row>
    <row r="855" spans="2:3">
      <c r="B855" s="273" t="s">
        <v>2825</v>
      </c>
      <c r="C855" s="403" t="s">
        <v>2826</v>
      </c>
    </row>
    <row r="856" spans="2:3">
      <c r="B856" s="273" t="s">
        <v>2827</v>
      </c>
      <c r="C856" s="403" t="s">
        <v>2828</v>
      </c>
    </row>
    <row r="857" spans="2:3">
      <c r="B857" s="273" t="s">
        <v>2829</v>
      </c>
      <c r="C857" s="403" t="s">
        <v>2830</v>
      </c>
    </row>
    <row r="858" spans="2:3">
      <c r="B858" s="273" t="s">
        <v>2831</v>
      </c>
      <c r="C858" s="403" t="s">
        <v>2832</v>
      </c>
    </row>
    <row r="859" spans="2:3">
      <c r="B859" s="273" t="s">
        <v>2833</v>
      </c>
      <c r="C859" s="403" t="s">
        <v>2834</v>
      </c>
    </row>
    <row r="860" spans="2:3">
      <c r="B860" s="273" t="s">
        <v>2835</v>
      </c>
      <c r="C860" s="403" t="s">
        <v>2836</v>
      </c>
    </row>
    <row r="861" spans="2:3">
      <c r="B861" s="273" t="s">
        <v>2837</v>
      </c>
      <c r="C861" s="403" t="s">
        <v>2838</v>
      </c>
    </row>
    <row r="862" spans="2:3">
      <c r="B862" s="273" t="s">
        <v>2839</v>
      </c>
      <c r="C862" s="403" t="s">
        <v>2840</v>
      </c>
    </row>
    <row r="863" spans="2:3">
      <c r="B863" s="273" t="s">
        <v>2841</v>
      </c>
      <c r="C863" s="403" t="s">
        <v>2842</v>
      </c>
    </row>
    <row r="864" spans="2:3">
      <c r="B864" s="273" t="s">
        <v>2843</v>
      </c>
      <c r="C864" s="403" t="s">
        <v>2844</v>
      </c>
    </row>
    <row r="865" spans="2:3">
      <c r="B865" s="273" t="s">
        <v>2845</v>
      </c>
      <c r="C865" s="403" t="s">
        <v>2846</v>
      </c>
    </row>
    <row r="866" spans="2:3">
      <c r="B866" s="273" t="s">
        <v>971</v>
      </c>
      <c r="C866" s="403" t="s">
        <v>2847</v>
      </c>
    </row>
    <row r="867" spans="2:3">
      <c r="B867" s="273" t="s">
        <v>2848</v>
      </c>
      <c r="C867" s="403" t="s">
        <v>4730</v>
      </c>
    </row>
    <row r="868" spans="2:3">
      <c r="B868" s="273" t="s">
        <v>2849</v>
      </c>
      <c r="C868" s="403" t="s">
        <v>2850</v>
      </c>
    </row>
    <row r="869" spans="2:3">
      <c r="B869" s="273" t="s">
        <v>2851</v>
      </c>
      <c r="C869" s="403" t="s">
        <v>2852</v>
      </c>
    </row>
    <row r="870" spans="2:3">
      <c r="B870" s="273" t="s">
        <v>2853</v>
      </c>
      <c r="C870" s="403" t="s">
        <v>2854</v>
      </c>
    </row>
    <row r="871" spans="2:3">
      <c r="B871" s="273" t="s">
        <v>2855</v>
      </c>
      <c r="C871" s="403" t="s">
        <v>2856</v>
      </c>
    </row>
    <row r="872" spans="2:3">
      <c r="B872" s="273" t="s">
        <v>2857</v>
      </c>
      <c r="C872" s="403" t="s">
        <v>2858</v>
      </c>
    </row>
    <row r="873" spans="2:3">
      <c r="B873" s="273" t="s">
        <v>2859</v>
      </c>
      <c r="C873" s="403" t="s">
        <v>2860</v>
      </c>
    </row>
    <row r="874" spans="2:3">
      <c r="B874" s="273" t="s">
        <v>2861</v>
      </c>
      <c r="C874" s="403" t="s">
        <v>2862</v>
      </c>
    </row>
    <row r="875" spans="2:3">
      <c r="B875" s="273" t="s">
        <v>2863</v>
      </c>
      <c r="C875" s="403" t="s">
        <v>2864</v>
      </c>
    </row>
    <row r="876" spans="2:3">
      <c r="B876" s="273" t="s">
        <v>2865</v>
      </c>
      <c r="C876" s="403" t="s">
        <v>2866</v>
      </c>
    </row>
    <row r="877" spans="2:3">
      <c r="B877" s="273" t="s">
        <v>2867</v>
      </c>
      <c r="C877" s="403" t="s">
        <v>2868</v>
      </c>
    </row>
    <row r="878" spans="2:3">
      <c r="B878" s="273" t="s">
        <v>2869</v>
      </c>
      <c r="C878" s="403" t="s">
        <v>2870</v>
      </c>
    </row>
    <row r="879" spans="2:3">
      <c r="B879" s="273" t="s">
        <v>2871</v>
      </c>
      <c r="C879" s="403" t="s">
        <v>1682</v>
      </c>
    </row>
    <row r="880" spans="2:3">
      <c r="B880" s="273" t="s">
        <v>2872</v>
      </c>
      <c r="C880" s="403" t="s">
        <v>2873</v>
      </c>
    </row>
    <row r="881" spans="2:3">
      <c r="B881" s="273" t="s">
        <v>2874</v>
      </c>
      <c r="C881" s="403" t="s">
        <v>2875</v>
      </c>
    </row>
    <row r="882" spans="2:3">
      <c r="B882" s="273" t="s">
        <v>2876</v>
      </c>
      <c r="C882" s="403" t="s">
        <v>2877</v>
      </c>
    </row>
    <row r="883" spans="2:3">
      <c r="B883" s="273" t="s">
        <v>2878</v>
      </c>
      <c r="C883" s="403" t="s">
        <v>2879</v>
      </c>
    </row>
    <row r="884" spans="2:3">
      <c r="B884" s="273" t="s">
        <v>2880</v>
      </c>
      <c r="C884" s="403" t="s">
        <v>2881</v>
      </c>
    </row>
    <row r="885" spans="2:3">
      <c r="B885" s="273" t="s">
        <v>2882</v>
      </c>
      <c r="C885" s="403" t="s">
        <v>2883</v>
      </c>
    </row>
    <row r="886" spans="2:3">
      <c r="B886" s="273" t="s">
        <v>2884</v>
      </c>
      <c r="C886" s="403" t="s">
        <v>2885</v>
      </c>
    </row>
    <row r="887" spans="2:3">
      <c r="B887" s="273" t="s">
        <v>2886</v>
      </c>
      <c r="C887" s="403" t="s">
        <v>2887</v>
      </c>
    </row>
    <row r="888" spans="2:3">
      <c r="B888" s="273" t="s">
        <v>2888</v>
      </c>
      <c r="C888" s="403" t="s">
        <v>2889</v>
      </c>
    </row>
    <row r="889" spans="2:3">
      <c r="B889" s="273" t="s">
        <v>2890</v>
      </c>
      <c r="C889" s="403" t="s">
        <v>2891</v>
      </c>
    </row>
    <row r="890" spans="2:3">
      <c r="B890" s="273" t="s">
        <v>2892</v>
      </c>
      <c r="C890" s="403" t="s">
        <v>2893</v>
      </c>
    </row>
    <row r="891" spans="2:3">
      <c r="B891" s="273" t="s">
        <v>2894</v>
      </c>
      <c r="C891" s="403" t="s">
        <v>2893</v>
      </c>
    </row>
    <row r="892" spans="2:3">
      <c r="B892" s="273" t="s">
        <v>2895</v>
      </c>
      <c r="C892" s="403" t="s">
        <v>2896</v>
      </c>
    </row>
    <row r="893" spans="2:3">
      <c r="B893" s="273" t="s">
        <v>2897</v>
      </c>
      <c r="C893" s="403" t="s">
        <v>2898</v>
      </c>
    </row>
    <row r="894" spans="2:3">
      <c r="B894" s="273" t="s">
        <v>2899</v>
      </c>
      <c r="C894" s="403" t="s">
        <v>2900</v>
      </c>
    </row>
    <row r="895" spans="2:3">
      <c r="B895" s="273" t="s">
        <v>2901</v>
      </c>
      <c r="C895" s="403" t="s">
        <v>2902</v>
      </c>
    </row>
    <row r="896" spans="2:3">
      <c r="B896" s="273" t="s">
        <v>2903</v>
      </c>
      <c r="C896" s="403" t="s">
        <v>2873</v>
      </c>
    </row>
    <row r="897" spans="2:3">
      <c r="B897" s="273" t="s">
        <v>972</v>
      </c>
      <c r="C897" s="403" t="s">
        <v>2904</v>
      </c>
    </row>
    <row r="898" spans="2:3">
      <c r="B898" s="273" t="s">
        <v>973</v>
      </c>
      <c r="C898" s="403" t="s">
        <v>2905</v>
      </c>
    </row>
    <row r="899" spans="2:3">
      <c r="B899" s="273" t="s">
        <v>974</v>
      </c>
      <c r="C899" s="403" t="s">
        <v>2906</v>
      </c>
    </row>
    <row r="900" spans="2:3">
      <c r="B900" s="273" t="s">
        <v>975</v>
      </c>
      <c r="C900" s="403" t="s">
        <v>4731</v>
      </c>
    </row>
    <row r="901" spans="2:3">
      <c r="B901" s="273" t="s">
        <v>976</v>
      </c>
      <c r="C901" s="403" t="s">
        <v>2907</v>
      </c>
    </row>
    <row r="902" spans="2:3">
      <c r="B902" s="273" t="s">
        <v>977</v>
      </c>
      <c r="C902" s="403" t="s">
        <v>4732</v>
      </c>
    </row>
    <row r="903" spans="2:3">
      <c r="B903" s="273" t="s">
        <v>978</v>
      </c>
      <c r="C903" s="403" t="s">
        <v>2908</v>
      </c>
    </row>
    <row r="904" spans="2:3">
      <c r="B904" s="273" t="s">
        <v>979</v>
      </c>
      <c r="C904" s="403" t="s">
        <v>2909</v>
      </c>
    </row>
    <row r="905" spans="2:3">
      <c r="B905" s="273" t="s">
        <v>980</v>
      </c>
      <c r="C905" s="403" t="s">
        <v>2910</v>
      </c>
    </row>
    <row r="906" spans="2:3">
      <c r="B906" s="273" t="s">
        <v>981</v>
      </c>
      <c r="C906" s="403" t="s">
        <v>2911</v>
      </c>
    </row>
    <row r="907" spans="2:3">
      <c r="B907" s="273" t="s">
        <v>982</v>
      </c>
      <c r="C907" s="403" t="s">
        <v>1682</v>
      </c>
    </row>
    <row r="908" spans="2:3">
      <c r="B908" s="273" t="s">
        <v>2912</v>
      </c>
      <c r="C908" s="403" t="s">
        <v>2913</v>
      </c>
    </row>
    <row r="909" spans="2:3">
      <c r="B909" s="273" t="s">
        <v>983</v>
      </c>
      <c r="C909" s="403" t="s">
        <v>2914</v>
      </c>
    </row>
    <row r="910" spans="2:3">
      <c r="B910" s="273" t="s">
        <v>984</v>
      </c>
      <c r="C910" s="403" t="s">
        <v>2915</v>
      </c>
    </row>
    <row r="911" spans="2:3">
      <c r="B911" s="273" t="s">
        <v>985</v>
      </c>
      <c r="C911" s="403" t="s">
        <v>2916</v>
      </c>
    </row>
    <row r="912" spans="2:3">
      <c r="B912" s="273" t="s">
        <v>986</v>
      </c>
      <c r="C912" s="403" t="s">
        <v>2917</v>
      </c>
    </row>
    <row r="913" spans="2:3">
      <c r="B913" s="273" t="s">
        <v>987</v>
      </c>
      <c r="C913" s="403" t="s">
        <v>2918</v>
      </c>
    </row>
    <row r="914" spans="2:3">
      <c r="B914" s="273" t="s">
        <v>2919</v>
      </c>
      <c r="C914" s="403" t="s">
        <v>2920</v>
      </c>
    </row>
    <row r="915" spans="2:3">
      <c r="B915" s="273" t="s">
        <v>2921</v>
      </c>
      <c r="C915" s="403" t="s">
        <v>2922</v>
      </c>
    </row>
    <row r="916" spans="2:3">
      <c r="B916" s="273" t="s">
        <v>2923</v>
      </c>
      <c r="C916" s="403" t="s">
        <v>2924</v>
      </c>
    </row>
    <row r="917" spans="2:3">
      <c r="B917" s="273" t="s">
        <v>2925</v>
      </c>
      <c r="C917" s="403" t="s">
        <v>2926</v>
      </c>
    </row>
    <row r="918" spans="2:3">
      <c r="B918" s="273" t="s">
        <v>2927</v>
      </c>
      <c r="C918" s="403" t="s">
        <v>2928</v>
      </c>
    </row>
    <row r="919" spans="2:3">
      <c r="B919" s="273" t="s">
        <v>988</v>
      </c>
      <c r="C919" s="403" t="s">
        <v>2929</v>
      </c>
    </row>
    <row r="920" spans="2:3">
      <c r="B920" s="273" t="s">
        <v>2930</v>
      </c>
      <c r="C920" s="403" t="s">
        <v>2931</v>
      </c>
    </row>
    <row r="921" spans="2:3">
      <c r="B921" s="273" t="s">
        <v>2932</v>
      </c>
      <c r="C921" s="403" t="s">
        <v>2933</v>
      </c>
    </row>
    <row r="922" spans="2:3">
      <c r="B922" s="273" t="s">
        <v>2934</v>
      </c>
      <c r="C922" s="403" t="s">
        <v>2935</v>
      </c>
    </row>
    <row r="923" spans="2:3">
      <c r="B923" s="273" t="s">
        <v>2936</v>
      </c>
      <c r="C923" s="403" t="s">
        <v>2937</v>
      </c>
    </row>
    <row r="924" spans="2:3">
      <c r="B924" s="273" t="s">
        <v>2938</v>
      </c>
      <c r="C924" s="403" t="s">
        <v>4374</v>
      </c>
    </row>
    <row r="925" spans="2:3">
      <c r="B925" s="273" t="s">
        <v>2939</v>
      </c>
      <c r="C925" s="403" t="s">
        <v>2940</v>
      </c>
    </row>
    <row r="926" spans="2:3">
      <c r="B926" s="273" t="s">
        <v>2941</v>
      </c>
      <c r="C926" s="403" t="s">
        <v>2942</v>
      </c>
    </row>
    <row r="927" spans="2:3">
      <c r="B927" s="273" t="s">
        <v>2943</v>
      </c>
      <c r="C927" s="403" t="s">
        <v>2944</v>
      </c>
    </row>
    <row r="928" spans="2:3">
      <c r="B928" s="273" t="s">
        <v>2945</v>
      </c>
      <c r="C928" s="403" t="s">
        <v>4733</v>
      </c>
    </row>
    <row r="929" spans="2:3">
      <c r="B929" s="273" t="s">
        <v>989</v>
      </c>
      <c r="C929" s="403" t="s">
        <v>2946</v>
      </c>
    </row>
    <row r="930" spans="2:3">
      <c r="B930" s="273" t="s">
        <v>990</v>
      </c>
      <c r="C930" s="403" t="s">
        <v>1735</v>
      </c>
    </row>
    <row r="931" spans="2:3">
      <c r="B931" s="273" t="s">
        <v>2947</v>
      </c>
      <c r="C931" s="403" t="s">
        <v>2948</v>
      </c>
    </row>
    <row r="932" spans="2:3">
      <c r="B932" s="273" t="s">
        <v>991</v>
      </c>
      <c r="C932" s="403" t="s">
        <v>2949</v>
      </c>
    </row>
    <row r="933" spans="2:3">
      <c r="B933" s="273" t="s">
        <v>2950</v>
      </c>
      <c r="C933" s="403" t="s">
        <v>4375</v>
      </c>
    </row>
    <row r="934" spans="2:3">
      <c r="B934" s="273" t="s">
        <v>2951</v>
      </c>
      <c r="C934" s="403" t="s">
        <v>4734</v>
      </c>
    </row>
    <row r="935" spans="2:3">
      <c r="B935" s="273" t="s">
        <v>2952</v>
      </c>
      <c r="C935" s="403" t="s">
        <v>2953</v>
      </c>
    </row>
    <row r="936" spans="2:3">
      <c r="B936" s="273" t="s">
        <v>4376</v>
      </c>
      <c r="C936" s="403" t="s">
        <v>4377</v>
      </c>
    </row>
    <row r="937" spans="2:3">
      <c r="B937" s="273" t="s">
        <v>4378</v>
      </c>
      <c r="C937" s="403" t="s">
        <v>4379</v>
      </c>
    </row>
    <row r="938" spans="2:3">
      <c r="B938" s="273" t="s">
        <v>2954</v>
      </c>
      <c r="C938" s="403" t="s">
        <v>2955</v>
      </c>
    </row>
    <row r="939" spans="2:3">
      <c r="B939" s="273" t="s">
        <v>4735</v>
      </c>
      <c r="C939" s="403" t="s">
        <v>4736</v>
      </c>
    </row>
    <row r="940" spans="2:3">
      <c r="B940" s="273" t="s">
        <v>2956</v>
      </c>
      <c r="C940" s="403" t="s">
        <v>2957</v>
      </c>
    </row>
    <row r="941" spans="2:3">
      <c r="B941" s="273" t="s">
        <v>992</v>
      </c>
      <c r="C941" s="403" t="s">
        <v>2958</v>
      </c>
    </row>
    <row r="942" spans="2:3">
      <c r="B942" s="273" t="s">
        <v>2959</v>
      </c>
      <c r="C942" s="403" t="s">
        <v>2960</v>
      </c>
    </row>
    <row r="943" spans="2:3">
      <c r="B943" s="273" t="s">
        <v>2961</v>
      </c>
      <c r="C943" s="403" t="s">
        <v>2962</v>
      </c>
    </row>
    <row r="944" spans="2:3">
      <c r="B944" s="273" t="s">
        <v>993</v>
      </c>
      <c r="C944" s="403" t="s">
        <v>2963</v>
      </c>
    </row>
    <row r="945" spans="2:3">
      <c r="B945" s="273" t="s">
        <v>2964</v>
      </c>
      <c r="C945" s="403" t="s">
        <v>4380</v>
      </c>
    </row>
    <row r="946" spans="2:3">
      <c r="B946" s="273" t="s">
        <v>994</v>
      </c>
      <c r="C946" s="403" t="s">
        <v>2965</v>
      </c>
    </row>
    <row r="947" spans="2:3">
      <c r="B947" s="273" t="s">
        <v>2966</v>
      </c>
      <c r="C947" s="403" t="s">
        <v>4381</v>
      </c>
    </row>
    <row r="948" spans="2:3">
      <c r="B948" s="273" t="s">
        <v>4382</v>
      </c>
      <c r="C948" s="403" t="s">
        <v>4383</v>
      </c>
    </row>
    <row r="949" spans="2:3">
      <c r="B949" s="273" t="s">
        <v>995</v>
      </c>
      <c r="C949" s="403" t="s">
        <v>2967</v>
      </c>
    </row>
    <row r="950" spans="2:3">
      <c r="B950" s="273" t="s">
        <v>996</v>
      </c>
      <c r="C950" s="403" t="s">
        <v>2968</v>
      </c>
    </row>
    <row r="951" spans="2:3">
      <c r="B951" s="273" t="s">
        <v>997</v>
      </c>
      <c r="C951" s="403" t="s">
        <v>2969</v>
      </c>
    </row>
    <row r="952" spans="2:3">
      <c r="B952" s="273" t="s">
        <v>998</v>
      </c>
      <c r="C952" s="403" t="s">
        <v>2969</v>
      </c>
    </row>
    <row r="953" spans="2:3">
      <c r="B953" s="273" t="s">
        <v>2970</v>
      </c>
      <c r="C953" s="403" t="s">
        <v>2971</v>
      </c>
    </row>
    <row r="954" spans="2:3">
      <c r="B954" s="273" t="s">
        <v>2972</v>
      </c>
      <c r="C954" s="403" t="s">
        <v>2973</v>
      </c>
    </row>
    <row r="955" spans="2:3">
      <c r="B955" s="273" t="s">
        <v>2974</v>
      </c>
      <c r="C955" s="403" t="s">
        <v>2975</v>
      </c>
    </row>
    <row r="956" spans="2:3">
      <c r="B956" s="273" t="s">
        <v>2976</v>
      </c>
      <c r="C956" s="403" t="s">
        <v>2977</v>
      </c>
    </row>
    <row r="957" spans="2:3">
      <c r="B957" s="273" t="s">
        <v>2978</v>
      </c>
      <c r="C957" s="403" t="s">
        <v>2979</v>
      </c>
    </row>
    <row r="958" spans="2:3">
      <c r="B958" s="273" t="s">
        <v>2980</v>
      </c>
      <c r="C958" s="403" t="s">
        <v>1706</v>
      </c>
    </row>
    <row r="959" spans="2:3">
      <c r="B959" s="273" t="s">
        <v>4737</v>
      </c>
      <c r="C959" s="403" t="s">
        <v>4738</v>
      </c>
    </row>
    <row r="960" spans="2:3">
      <c r="B960" s="273" t="s">
        <v>2981</v>
      </c>
      <c r="C960" s="403" t="s">
        <v>2982</v>
      </c>
    </row>
    <row r="961" spans="2:3">
      <c r="B961" s="273" t="s">
        <v>2983</v>
      </c>
      <c r="C961" s="403" t="s">
        <v>2984</v>
      </c>
    </row>
    <row r="962" spans="2:3">
      <c r="B962" s="273" t="s">
        <v>999</v>
      </c>
      <c r="C962" s="403" t="s">
        <v>2985</v>
      </c>
    </row>
    <row r="963" spans="2:3">
      <c r="B963" s="273" t="s">
        <v>2986</v>
      </c>
      <c r="C963" s="403" t="s">
        <v>2987</v>
      </c>
    </row>
    <row r="964" spans="2:3">
      <c r="B964" s="273" t="s">
        <v>2988</v>
      </c>
      <c r="C964" s="403" t="s">
        <v>2989</v>
      </c>
    </row>
    <row r="965" spans="2:3">
      <c r="B965" s="273" t="s">
        <v>2990</v>
      </c>
      <c r="C965" s="403" t="s">
        <v>2991</v>
      </c>
    </row>
    <row r="966" spans="2:3">
      <c r="B966" s="273" t="s">
        <v>2992</v>
      </c>
      <c r="C966" s="403" t="s">
        <v>2993</v>
      </c>
    </row>
    <row r="967" spans="2:3">
      <c r="B967" s="273" t="s">
        <v>2994</v>
      </c>
      <c r="C967" s="403" t="s">
        <v>2995</v>
      </c>
    </row>
    <row r="968" spans="2:3">
      <c r="B968" s="273" t="s">
        <v>2996</v>
      </c>
      <c r="C968" s="403" t="s">
        <v>2997</v>
      </c>
    </row>
    <row r="969" spans="2:3">
      <c r="B969" s="273" t="s">
        <v>2998</v>
      </c>
      <c r="C969" s="403" t="s">
        <v>2999</v>
      </c>
    </row>
    <row r="970" spans="2:3">
      <c r="B970" s="273" t="s">
        <v>3000</v>
      </c>
      <c r="C970" s="403" t="s">
        <v>3001</v>
      </c>
    </row>
    <row r="971" spans="2:3">
      <c r="B971" s="273" t="s">
        <v>1000</v>
      </c>
      <c r="C971" s="403" t="s">
        <v>3002</v>
      </c>
    </row>
    <row r="972" spans="2:3">
      <c r="B972" s="273" t="s">
        <v>3003</v>
      </c>
      <c r="C972" s="403" t="s">
        <v>3004</v>
      </c>
    </row>
    <row r="973" spans="2:3">
      <c r="B973" s="273" t="s">
        <v>3005</v>
      </c>
      <c r="C973" s="403" t="s">
        <v>3006</v>
      </c>
    </row>
    <row r="974" spans="2:3">
      <c r="B974" s="273" t="s">
        <v>3007</v>
      </c>
      <c r="C974" s="403" t="s">
        <v>3008</v>
      </c>
    </row>
    <row r="975" spans="2:3">
      <c r="B975" s="273" t="s">
        <v>3009</v>
      </c>
      <c r="C975" s="403" t="s">
        <v>3010</v>
      </c>
    </row>
    <row r="976" spans="2:3">
      <c r="B976" s="273" t="s">
        <v>3011</v>
      </c>
      <c r="C976" s="403" t="s">
        <v>3012</v>
      </c>
    </row>
    <row r="977" spans="2:3">
      <c r="B977" s="273" t="s">
        <v>3013</v>
      </c>
      <c r="C977" s="403" t="s">
        <v>3014</v>
      </c>
    </row>
    <row r="978" spans="2:3">
      <c r="B978" s="273" t="s">
        <v>3015</v>
      </c>
      <c r="C978" s="403" t="s">
        <v>3016</v>
      </c>
    </row>
    <row r="979" spans="2:3">
      <c r="B979" s="273" t="s">
        <v>3017</v>
      </c>
      <c r="C979" s="403" t="s">
        <v>3018</v>
      </c>
    </row>
    <row r="980" spans="2:3">
      <c r="B980" s="273" t="s">
        <v>1001</v>
      </c>
      <c r="C980" s="403" t="s">
        <v>1709</v>
      </c>
    </row>
    <row r="981" spans="2:3">
      <c r="B981" s="273" t="s">
        <v>1002</v>
      </c>
      <c r="C981" s="403" t="s">
        <v>3019</v>
      </c>
    </row>
    <row r="982" spans="2:3">
      <c r="B982" s="273" t="s">
        <v>1003</v>
      </c>
      <c r="C982" s="403" t="s">
        <v>4739</v>
      </c>
    </row>
    <row r="983" spans="2:3">
      <c r="B983" s="273" t="s">
        <v>3020</v>
      </c>
      <c r="C983" s="403" t="s">
        <v>2900</v>
      </c>
    </row>
    <row r="984" spans="2:3">
      <c r="B984" s="273" t="s">
        <v>3021</v>
      </c>
      <c r="C984" s="403" t="s">
        <v>1705</v>
      </c>
    </row>
    <row r="985" spans="2:3">
      <c r="B985" s="273" t="s">
        <v>3022</v>
      </c>
      <c r="C985" s="403" t="s">
        <v>3023</v>
      </c>
    </row>
    <row r="986" spans="2:3">
      <c r="B986" s="273" t="s">
        <v>3024</v>
      </c>
      <c r="C986" s="403" t="s">
        <v>3025</v>
      </c>
    </row>
    <row r="987" spans="2:3">
      <c r="B987" s="273" t="s">
        <v>3026</v>
      </c>
      <c r="C987" s="403" t="s">
        <v>3027</v>
      </c>
    </row>
    <row r="988" spans="2:3">
      <c r="B988" s="273" t="s">
        <v>3028</v>
      </c>
      <c r="C988" s="403" t="s">
        <v>3029</v>
      </c>
    </row>
    <row r="989" spans="2:3">
      <c r="B989" s="273" t="s">
        <v>3030</v>
      </c>
      <c r="C989" s="403" t="s">
        <v>3031</v>
      </c>
    </row>
    <row r="990" spans="2:3">
      <c r="B990" s="273" t="s">
        <v>3032</v>
      </c>
      <c r="C990" s="403" t="s">
        <v>3033</v>
      </c>
    </row>
    <row r="991" spans="2:3">
      <c r="B991" s="273" t="s">
        <v>3034</v>
      </c>
      <c r="C991" s="403" t="s">
        <v>3035</v>
      </c>
    </row>
    <row r="992" spans="2:3">
      <c r="B992" s="273" t="s">
        <v>3036</v>
      </c>
      <c r="C992" s="403" t="s">
        <v>3037</v>
      </c>
    </row>
    <row r="993" spans="2:3">
      <c r="B993" s="273" t="s">
        <v>3038</v>
      </c>
      <c r="C993" s="403" t="s">
        <v>3039</v>
      </c>
    </row>
    <row r="994" spans="2:3">
      <c r="B994" s="273" t="s">
        <v>3040</v>
      </c>
      <c r="C994" s="403" t="s">
        <v>3041</v>
      </c>
    </row>
    <row r="995" spans="2:3">
      <c r="B995" s="273" t="s">
        <v>3042</v>
      </c>
      <c r="C995" s="403" t="s">
        <v>3043</v>
      </c>
    </row>
    <row r="996" spans="2:3">
      <c r="B996" s="273" t="s">
        <v>3044</v>
      </c>
      <c r="C996" s="403" t="s">
        <v>3045</v>
      </c>
    </row>
    <row r="997" spans="2:3">
      <c r="B997" s="273" t="s">
        <v>3046</v>
      </c>
      <c r="C997" s="403" t="s">
        <v>4384</v>
      </c>
    </row>
    <row r="998" spans="2:3">
      <c r="B998" s="273" t="s">
        <v>4740</v>
      </c>
      <c r="C998" s="403" t="s">
        <v>4741</v>
      </c>
    </row>
    <row r="999" spans="2:3">
      <c r="B999" s="273" t="s">
        <v>1004</v>
      </c>
      <c r="C999" s="403" t="s">
        <v>3047</v>
      </c>
    </row>
    <row r="1000" spans="2:3">
      <c r="B1000" s="273" t="s">
        <v>1005</v>
      </c>
      <c r="C1000" s="403" t="s">
        <v>3048</v>
      </c>
    </row>
    <row r="1001" spans="2:3">
      <c r="B1001" s="273" t="s">
        <v>1006</v>
      </c>
      <c r="C1001" s="403" t="s">
        <v>3049</v>
      </c>
    </row>
    <row r="1002" spans="2:3">
      <c r="B1002" s="273" t="s">
        <v>1007</v>
      </c>
      <c r="C1002" s="403" t="s">
        <v>4742</v>
      </c>
    </row>
    <row r="1003" spans="2:3">
      <c r="B1003" s="273" t="s">
        <v>1008</v>
      </c>
      <c r="C1003" s="403" t="s">
        <v>3050</v>
      </c>
    </row>
    <row r="1004" spans="2:3">
      <c r="B1004" s="273" t="s">
        <v>1009</v>
      </c>
      <c r="C1004" s="403" t="s">
        <v>3051</v>
      </c>
    </row>
    <row r="1005" spans="2:3">
      <c r="B1005" s="273" t="s">
        <v>1010</v>
      </c>
      <c r="C1005" s="403" t="s">
        <v>3052</v>
      </c>
    </row>
    <row r="1006" spans="2:3">
      <c r="B1006" s="273" t="s">
        <v>1011</v>
      </c>
      <c r="C1006" s="403" t="s">
        <v>3053</v>
      </c>
    </row>
    <row r="1007" spans="2:3">
      <c r="B1007" s="273" t="s">
        <v>1012</v>
      </c>
      <c r="C1007" s="403" t="s">
        <v>3054</v>
      </c>
    </row>
    <row r="1008" spans="2:3">
      <c r="B1008" s="273" t="s">
        <v>3055</v>
      </c>
      <c r="C1008" s="403" t="s">
        <v>3056</v>
      </c>
    </row>
    <row r="1009" spans="2:3">
      <c r="B1009" s="273" t="s">
        <v>1013</v>
      </c>
      <c r="C1009" s="403" t="s">
        <v>3057</v>
      </c>
    </row>
    <row r="1010" spans="2:3">
      <c r="B1010" s="273" t="s">
        <v>1014</v>
      </c>
      <c r="C1010" s="403" t="s">
        <v>3058</v>
      </c>
    </row>
    <row r="1011" spans="2:3">
      <c r="B1011" s="273" t="s">
        <v>3059</v>
      </c>
      <c r="C1011" s="403" t="s">
        <v>4743</v>
      </c>
    </row>
    <row r="1012" spans="2:3">
      <c r="B1012" s="273" t="s">
        <v>1015</v>
      </c>
      <c r="C1012" s="403" t="s">
        <v>3060</v>
      </c>
    </row>
    <row r="1013" spans="2:3">
      <c r="B1013" s="273" t="s">
        <v>1016</v>
      </c>
      <c r="C1013" s="403" t="s">
        <v>3061</v>
      </c>
    </row>
    <row r="1014" spans="2:3">
      <c r="B1014" s="273" t="s">
        <v>1017</v>
      </c>
      <c r="C1014" s="403" t="s">
        <v>3062</v>
      </c>
    </row>
    <row r="1015" spans="2:3">
      <c r="B1015" s="273" t="s">
        <v>3063</v>
      </c>
      <c r="C1015" s="403" t="s">
        <v>3064</v>
      </c>
    </row>
    <row r="1016" spans="2:3">
      <c r="B1016" s="273" t="s">
        <v>1018</v>
      </c>
      <c r="C1016" s="403" t="s">
        <v>3065</v>
      </c>
    </row>
    <row r="1017" spans="2:3">
      <c r="B1017" s="273" t="s">
        <v>3066</v>
      </c>
      <c r="C1017" s="403" t="s">
        <v>3067</v>
      </c>
    </row>
    <row r="1018" spans="2:3">
      <c r="B1018" s="273" t="s">
        <v>1019</v>
      </c>
      <c r="C1018" s="403" t="s">
        <v>3068</v>
      </c>
    </row>
    <row r="1019" spans="2:3">
      <c r="B1019" s="273" t="s">
        <v>1020</v>
      </c>
      <c r="C1019" s="403" t="s">
        <v>3069</v>
      </c>
    </row>
    <row r="1020" spans="2:3">
      <c r="B1020" s="273" t="s">
        <v>1021</v>
      </c>
      <c r="C1020" s="403" t="s">
        <v>3070</v>
      </c>
    </row>
    <row r="1021" spans="2:3">
      <c r="B1021" s="273" t="s">
        <v>1022</v>
      </c>
      <c r="C1021" s="403" t="s">
        <v>3071</v>
      </c>
    </row>
    <row r="1022" spans="2:3">
      <c r="B1022" s="273" t="s">
        <v>3072</v>
      </c>
      <c r="C1022" s="403" t="s">
        <v>3073</v>
      </c>
    </row>
    <row r="1023" spans="2:3">
      <c r="B1023" s="273" t="s">
        <v>1023</v>
      </c>
      <c r="C1023" s="403" t="s">
        <v>3074</v>
      </c>
    </row>
    <row r="1024" spans="2:3">
      <c r="B1024" s="273" t="s">
        <v>1024</v>
      </c>
      <c r="C1024" s="403" t="s">
        <v>3075</v>
      </c>
    </row>
    <row r="1025" spans="2:3">
      <c r="B1025" s="273" t="s">
        <v>1025</v>
      </c>
      <c r="C1025" s="403" t="s">
        <v>3076</v>
      </c>
    </row>
    <row r="1026" spans="2:3">
      <c r="B1026" s="273" t="s">
        <v>1026</v>
      </c>
      <c r="C1026" s="403" t="s">
        <v>3077</v>
      </c>
    </row>
    <row r="1027" spans="2:3">
      <c r="B1027" s="273" t="s">
        <v>3078</v>
      </c>
      <c r="C1027" s="403" t="s">
        <v>3079</v>
      </c>
    </row>
    <row r="1028" spans="2:3">
      <c r="B1028" s="273" t="s">
        <v>1027</v>
      </c>
      <c r="C1028" s="403" t="s">
        <v>3080</v>
      </c>
    </row>
    <row r="1029" spans="2:3">
      <c r="B1029" s="273" t="s">
        <v>1028</v>
      </c>
      <c r="C1029" s="403" t="s">
        <v>3081</v>
      </c>
    </row>
    <row r="1030" spans="2:3">
      <c r="B1030" s="273" t="s">
        <v>1029</v>
      </c>
      <c r="C1030" s="403" t="s">
        <v>3082</v>
      </c>
    </row>
    <row r="1031" spans="2:3">
      <c r="B1031" s="273" t="s">
        <v>1030</v>
      </c>
      <c r="C1031" s="403" t="s">
        <v>3083</v>
      </c>
    </row>
    <row r="1032" spans="2:3">
      <c r="B1032" s="273" t="s">
        <v>1031</v>
      </c>
      <c r="C1032" s="403" t="s">
        <v>3084</v>
      </c>
    </row>
    <row r="1033" spans="2:3">
      <c r="B1033" s="273" t="s">
        <v>1032</v>
      </c>
      <c r="C1033" s="403" t="s">
        <v>3085</v>
      </c>
    </row>
    <row r="1034" spans="2:3">
      <c r="B1034" s="273" t="s">
        <v>1033</v>
      </c>
      <c r="C1034" s="403" t="s">
        <v>3086</v>
      </c>
    </row>
    <row r="1035" spans="2:3">
      <c r="B1035" s="273" t="s">
        <v>3087</v>
      </c>
      <c r="C1035" s="403" t="s">
        <v>3088</v>
      </c>
    </row>
    <row r="1036" spans="2:3">
      <c r="B1036" s="273" t="s">
        <v>3089</v>
      </c>
      <c r="C1036" s="403" t="s">
        <v>3090</v>
      </c>
    </row>
    <row r="1037" spans="2:3">
      <c r="B1037" s="273" t="s">
        <v>3091</v>
      </c>
      <c r="C1037" s="403" t="s">
        <v>3092</v>
      </c>
    </row>
    <row r="1038" spans="2:3">
      <c r="B1038" s="273" t="s">
        <v>3093</v>
      </c>
      <c r="C1038" s="403" t="s">
        <v>4744</v>
      </c>
    </row>
    <row r="1039" spans="2:3">
      <c r="B1039" s="273" t="s">
        <v>3094</v>
      </c>
      <c r="C1039" s="403" t="s">
        <v>4745</v>
      </c>
    </row>
    <row r="1040" spans="2:3">
      <c r="B1040" s="273" t="s">
        <v>3095</v>
      </c>
      <c r="C1040" s="403" t="s">
        <v>3096</v>
      </c>
    </row>
    <row r="1041" spans="2:3">
      <c r="B1041" s="273" t="s">
        <v>1034</v>
      </c>
      <c r="C1041" s="403" t="s">
        <v>3097</v>
      </c>
    </row>
    <row r="1042" spans="2:3">
      <c r="B1042" s="273" t="s">
        <v>3098</v>
      </c>
      <c r="C1042" s="403" t="s">
        <v>3099</v>
      </c>
    </row>
    <row r="1043" spans="2:3">
      <c r="B1043" s="273" t="s">
        <v>3100</v>
      </c>
      <c r="C1043" s="403" t="s">
        <v>3191</v>
      </c>
    </row>
    <row r="1044" spans="2:3">
      <c r="B1044" s="273" t="s">
        <v>3101</v>
      </c>
      <c r="C1044" s="403" t="s">
        <v>3102</v>
      </c>
    </row>
    <row r="1045" spans="2:3">
      <c r="B1045" s="273" t="s">
        <v>3103</v>
      </c>
      <c r="C1045" s="403" t="s">
        <v>3104</v>
      </c>
    </row>
    <row r="1046" spans="2:3">
      <c r="B1046" s="273" t="s">
        <v>3105</v>
      </c>
      <c r="C1046" s="403" t="s">
        <v>4385</v>
      </c>
    </row>
    <row r="1047" spans="2:3">
      <c r="B1047" s="273" t="s">
        <v>3106</v>
      </c>
      <c r="C1047" s="403" t="s">
        <v>3107</v>
      </c>
    </row>
    <row r="1048" spans="2:3">
      <c r="B1048" s="273" t="s">
        <v>1035</v>
      </c>
      <c r="C1048" s="403" t="s">
        <v>3108</v>
      </c>
    </row>
    <row r="1049" spans="2:3">
      <c r="B1049" s="273" t="s">
        <v>1036</v>
      </c>
      <c r="C1049" s="403" t="s">
        <v>3109</v>
      </c>
    </row>
    <row r="1050" spans="2:3">
      <c r="B1050" s="273" t="s">
        <v>1037</v>
      </c>
      <c r="C1050" s="403" t="s">
        <v>3110</v>
      </c>
    </row>
    <row r="1051" spans="2:3">
      <c r="B1051" s="273" t="s">
        <v>3111</v>
      </c>
      <c r="C1051" s="403" t="s">
        <v>3112</v>
      </c>
    </row>
    <row r="1052" spans="2:3">
      <c r="B1052" s="273" t="s">
        <v>1038</v>
      </c>
      <c r="C1052" s="403" t="s">
        <v>3113</v>
      </c>
    </row>
    <row r="1053" spans="2:3">
      <c r="B1053" s="273" t="s">
        <v>3114</v>
      </c>
      <c r="C1053" s="403" t="s">
        <v>3115</v>
      </c>
    </row>
    <row r="1054" spans="2:3">
      <c r="B1054" s="273" t="s">
        <v>3116</v>
      </c>
      <c r="C1054" s="403" t="s">
        <v>4746</v>
      </c>
    </row>
    <row r="1055" spans="2:3">
      <c r="B1055" s="273" t="s">
        <v>1039</v>
      </c>
      <c r="C1055" s="403" t="s">
        <v>3117</v>
      </c>
    </row>
    <row r="1056" spans="2:3">
      <c r="B1056" s="273" t="s">
        <v>3118</v>
      </c>
      <c r="C1056" s="403" t="s">
        <v>3119</v>
      </c>
    </row>
    <row r="1057" spans="2:3">
      <c r="B1057" s="273" t="s">
        <v>1040</v>
      </c>
      <c r="C1057" s="403" t="s">
        <v>3120</v>
      </c>
    </row>
    <row r="1058" spans="2:3">
      <c r="B1058" s="273" t="s">
        <v>4747</v>
      </c>
      <c r="C1058" s="403" t="s">
        <v>4748</v>
      </c>
    </row>
    <row r="1059" spans="2:3">
      <c r="B1059" s="273" t="s">
        <v>3121</v>
      </c>
      <c r="C1059" s="403" t="s">
        <v>3122</v>
      </c>
    </row>
    <row r="1060" spans="2:3">
      <c r="B1060" s="273" t="s">
        <v>1041</v>
      </c>
      <c r="C1060" s="403" t="s">
        <v>3123</v>
      </c>
    </row>
    <row r="1061" spans="2:3">
      <c r="B1061" s="273" t="s">
        <v>1042</v>
      </c>
      <c r="C1061" s="403" t="s">
        <v>3124</v>
      </c>
    </row>
    <row r="1062" spans="2:3">
      <c r="B1062" s="273" t="s">
        <v>1043</v>
      </c>
      <c r="C1062" s="403" t="s">
        <v>3125</v>
      </c>
    </row>
    <row r="1063" spans="2:3">
      <c r="B1063" s="273" t="s">
        <v>1044</v>
      </c>
      <c r="C1063" s="403" t="s">
        <v>3126</v>
      </c>
    </row>
    <row r="1064" spans="2:3">
      <c r="B1064" s="273" t="s">
        <v>1045</v>
      </c>
      <c r="C1064" s="403" t="s">
        <v>3127</v>
      </c>
    </row>
    <row r="1065" spans="2:3">
      <c r="B1065" s="273" t="s">
        <v>1046</v>
      </c>
      <c r="C1065" s="403" t="s">
        <v>3128</v>
      </c>
    </row>
    <row r="1066" spans="2:3">
      <c r="B1066" s="273" t="s">
        <v>3129</v>
      </c>
      <c r="C1066" s="403" t="s">
        <v>3130</v>
      </c>
    </row>
    <row r="1067" spans="2:3">
      <c r="B1067" s="273" t="s">
        <v>1047</v>
      </c>
      <c r="C1067" s="403" t="s">
        <v>3131</v>
      </c>
    </row>
    <row r="1068" spans="2:3">
      <c r="B1068" s="273" t="s">
        <v>3132</v>
      </c>
      <c r="C1068" s="403" t="s">
        <v>3133</v>
      </c>
    </row>
    <row r="1069" spans="2:3">
      <c r="B1069" s="273" t="s">
        <v>1048</v>
      </c>
      <c r="C1069" s="403" t="s">
        <v>3134</v>
      </c>
    </row>
    <row r="1070" spans="2:3">
      <c r="B1070" s="273" t="s">
        <v>1049</v>
      </c>
      <c r="C1070" s="403" t="s">
        <v>3135</v>
      </c>
    </row>
    <row r="1071" spans="2:3">
      <c r="B1071" s="273" t="s">
        <v>1050</v>
      </c>
      <c r="C1071" s="403" t="s">
        <v>3136</v>
      </c>
    </row>
    <row r="1072" spans="2:3">
      <c r="B1072" s="273" t="s">
        <v>1051</v>
      </c>
      <c r="C1072" s="403" t="s">
        <v>3137</v>
      </c>
    </row>
    <row r="1073" spans="2:3">
      <c r="B1073" s="273" t="s">
        <v>1052</v>
      </c>
      <c r="C1073" s="403" t="s">
        <v>3138</v>
      </c>
    </row>
    <row r="1074" spans="2:3">
      <c r="B1074" s="273" t="s">
        <v>3139</v>
      </c>
      <c r="C1074" s="403" t="s">
        <v>3140</v>
      </c>
    </row>
    <row r="1075" spans="2:3">
      <c r="B1075" s="273" t="s">
        <v>4386</v>
      </c>
      <c r="C1075" s="403" t="s">
        <v>2655</v>
      </c>
    </row>
    <row r="1076" spans="2:3">
      <c r="B1076" s="273" t="s">
        <v>1053</v>
      </c>
      <c r="C1076" s="403" t="s">
        <v>3141</v>
      </c>
    </row>
    <row r="1077" spans="2:3">
      <c r="B1077" s="273" t="s">
        <v>3142</v>
      </c>
      <c r="C1077" s="403" t="s">
        <v>3143</v>
      </c>
    </row>
    <row r="1078" spans="2:3">
      <c r="B1078" s="273" t="s">
        <v>1054</v>
      </c>
      <c r="C1078" s="403" t="s">
        <v>3144</v>
      </c>
    </row>
    <row r="1079" spans="2:3">
      <c r="B1079" s="273" t="s">
        <v>1055</v>
      </c>
      <c r="C1079" s="403" t="s">
        <v>3145</v>
      </c>
    </row>
    <row r="1080" spans="2:3">
      <c r="B1080" s="273" t="s">
        <v>1056</v>
      </c>
      <c r="C1080" s="403" t="s">
        <v>3146</v>
      </c>
    </row>
    <row r="1081" spans="2:3">
      <c r="B1081" s="273" t="s">
        <v>1057</v>
      </c>
      <c r="C1081" s="403" t="s">
        <v>3147</v>
      </c>
    </row>
    <row r="1082" spans="2:3">
      <c r="B1082" s="273" t="s">
        <v>1058</v>
      </c>
      <c r="C1082" s="403" t="s">
        <v>4387</v>
      </c>
    </row>
    <row r="1083" spans="2:3">
      <c r="B1083" s="273" t="s">
        <v>1059</v>
      </c>
      <c r="C1083" s="403" t="s">
        <v>4388</v>
      </c>
    </row>
    <row r="1084" spans="2:3">
      <c r="B1084" s="273" t="s">
        <v>1060</v>
      </c>
      <c r="C1084" s="403" t="s">
        <v>3148</v>
      </c>
    </row>
    <row r="1085" spans="2:3">
      <c r="B1085" s="273" t="s">
        <v>1061</v>
      </c>
      <c r="C1085" s="403" t="s">
        <v>3149</v>
      </c>
    </row>
    <row r="1086" spans="2:3">
      <c r="B1086" s="273" t="s">
        <v>1062</v>
      </c>
      <c r="C1086" s="403" t="s">
        <v>3150</v>
      </c>
    </row>
    <row r="1087" spans="2:3">
      <c r="B1087" s="273" t="s">
        <v>3151</v>
      </c>
      <c r="C1087" s="403" t="s">
        <v>3152</v>
      </c>
    </row>
    <row r="1088" spans="2:3">
      <c r="B1088" s="273" t="s">
        <v>4749</v>
      </c>
      <c r="C1088" s="403" t="s">
        <v>4750</v>
      </c>
    </row>
    <row r="1089" spans="2:3">
      <c r="B1089" s="273" t="s">
        <v>3153</v>
      </c>
      <c r="C1089" s="403" t="s">
        <v>2250</v>
      </c>
    </row>
    <row r="1090" spans="2:3">
      <c r="B1090" s="273" t="s">
        <v>3154</v>
      </c>
      <c r="C1090" s="403" t="s">
        <v>3155</v>
      </c>
    </row>
    <row r="1091" spans="2:3">
      <c r="B1091" s="273" t="s">
        <v>3156</v>
      </c>
      <c r="C1091" s="403" t="s">
        <v>3157</v>
      </c>
    </row>
    <row r="1092" spans="2:3">
      <c r="B1092" s="273" t="s">
        <v>3158</v>
      </c>
      <c r="C1092" s="403" t="s">
        <v>1684</v>
      </c>
    </row>
    <row r="1093" spans="2:3">
      <c r="B1093" s="273" t="s">
        <v>3159</v>
      </c>
      <c r="C1093" s="403" t="s">
        <v>1685</v>
      </c>
    </row>
    <row r="1094" spans="2:3">
      <c r="B1094" s="273" t="s">
        <v>3160</v>
      </c>
      <c r="C1094" s="403" t="s">
        <v>1767</v>
      </c>
    </row>
    <row r="1095" spans="2:3">
      <c r="B1095" s="273" t="s">
        <v>3161</v>
      </c>
      <c r="C1095" s="403" t="s">
        <v>3162</v>
      </c>
    </row>
    <row r="1096" spans="2:3">
      <c r="B1096" s="273" t="s">
        <v>3163</v>
      </c>
      <c r="C1096" s="403" t="s">
        <v>3164</v>
      </c>
    </row>
    <row r="1097" spans="2:3">
      <c r="B1097" s="273" t="s">
        <v>3165</v>
      </c>
      <c r="C1097" s="403" t="s">
        <v>1646</v>
      </c>
    </row>
    <row r="1098" spans="2:3">
      <c r="B1098" s="273" t="s">
        <v>3166</v>
      </c>
      <c r="C1098" s="403" t="s">
        <v>3167</v>
      </c>
    </row>
    <row r="1099" spans="2:3">
      <c r="B1099" s="273" t="s">
        <v>3168</v>
      </c>
      <c r="C1099" s="403" t="s">
        <v>3167</v>
      </c>
    </row>
    <row r="1100" spans="2:3">
      <c r="B1100" s="273" t="s">
        <v>3169</v>
      </c>
      <c r="C1100" s="403" t="s">
        <v>3170</v>
      </c>
    </row>
    <row r="1101" spans="2:3">
      <c r="B1101" s="273" t="s">
        <v>3171</v>
      </c>
      <c r="C1101" s="403" t="s">
        <v>3172</v>
      </c>
    </row>
    <row r="1102" spans="2:3">
      <c r="B1102" s="273" t="s">
        <v>3173</v>
      </c>
      <c r="C1102" s="403" t="s">
        <v>3174</v>
      </c>
    </row>
    <row r="1103" spans="2:3">
      <c r="B1103" s="273" t="s">
        <v>3175</v>
      </c>
      <c r="C1103" s="403" t="s">
        <v>3176</v>
      </c>
    </row>
    <row r="1104" spans="2:3">
      <c r="B1104" s="273" t="s">
        <v>3177</v>
      </c>
      <c r="C1104" s="403" t="s">
        <v>3178</v>
      </c>
    </row>
    <row r="1105" spans="2:3">
      <c r="B1105" s="273" t="s">
        <v>3179</v>
      </c>
      <c r="C1105" s="403" t="s">
        <v>3167</v>
      </c>
    </row>
    <row r="1106" spans="2:3">
      <c r="B1106" s="273" t="s">
        <v>3180</v>
      </c>
      <c r="C1106" s="403" t="s">
        <v>3181</v>
      </c>
    </row>
    <row r="1107" spans="2:3">
      <c r="B1107" s="273" t="s">
        <v>3182</v>
      </c>
      <c r="C1107" s="403" t="s">
        <v>3183</v>
      </c>
    </row>
    <row r="1108" spans="2:3">
      <c r="B1108" s="273" t="s">
        <v>1063</v>
      </c>
      <c r="C1108" s="403" t="s">
        <v>3184</v>
      </c>
    </row>
    <row r="1109" spans="2:3">
      <c r="B1109" s="273" t="s">
        <v>1064</v>
      </c>
      <c r="C1109" s="403" t="s">
        <v>3185</v>
      </c>
    </row>
    <row r="1110" spans="2:3">
      <c r="B1110" s="273" t="s">
        <v>1065</v>
      </c>
      <c r="C1110" s="403" t="s">
        <v>3186</v>
      </c>
    </row>
    <row r="1111" spans="2:3">
      <c r="B1111" s="273" t="s">
        <v>1066</v>
      </c>
      <c r="C1111" s="403" t="s">
        <v>3187</v>
      </c>
    </row>
    <row r="1112" spans="2:3">
      <c r="B1112" s="273" t="s">
        <v>1067</v>
      </c>
      <c r="C1112" s="403" t="s">
        <v>3188</v>
      </c>
    </row>
    <row r="1113" spans="2:3">
      <c r="B1113" s="273" t="s">
        <v>1068</v>
      </c>
      <c r="C1113" s="403" t="s">
        <v>3189</v>
      </c>
    </row>
    <row r="1114" spans="2:3">
      <c r="B1114" s="273" t="s">
        <v>1069</v>
      </c>
      <c r="C1114" s="403" t="s">
        <v>3190</v>
      </c>
    </row>
    <row r="1115" spans="2:3">
      <c r="B1115" s="273" t="s">
        <v>1070</v>
      </c>
      <c r="C1115" s="403" t="s">
        <v>3191</v>
      </c>
    </row>
    <row r="1116" spans="2:3">
      <c r="B1116" s="273" t="s">
        <v>1071</v>
      </c>
      <c r="C1116" s="403" t="s">
        <v>3192</v>
      </c>
    </row>
    <row r="1117" spans="2:3">
      <c r="B1117" s="273" t="s">
        <v>3193</v>
      </c>
      <c r="C1117" s="403" t="s">
        <v>3194</v>
      </c>
    </row>
    <row r="1118" spans="2:3">
      <c r="B1118" s="273" t="s">
        <v>1072</v>
      </c>
      <c r="C1118" s="403" t="s">
        <v>2042</v>
      </c>
    </row>
    <row r="1119" spans="2:3">
      <c r="B1119" s="273" t="s">
        <v>1073</v>
      </c>
      <c r="C1119" s="403" t="s">
        <v>3195</v>
      </c>
    </row>
    <row r="1120" spans="2:3">
      <c r="B1120" s="273" t="s">
        <v>1074</v>
      </c>
      <c r="C1120" s="403" t="s">
        <v>3196</v>
      </c>
    </row>
    <row r="1121" spans="2:3">
      <c r="B1121" s="273" t="s">
        <v>1075</v>
      </c>
      <c r="C1121" s="403" t="s">
        <v>3197</v>
      </c>
    </row>
    <row r="1122" spans="2:3">
      <c r="B1122" s="273" t="s">
        <v>1076</v>
      </c>
      <c r="C1122" s="403" t="s">
        <v>3198</v>
      </c>
    </row>
    <row r="1123" spans="2:3">
      <c r="B1123" s="273" t="s">
        <v>1077</v>
      </c>
      <c r="C1123" s="403" t="s">
        <v>3199</v>
      </c>
    </row>
    <row r="1124" spans="2:3">
      <c r="B1124" s="273" t="s">
        <v>1078</v>
      </c>
      <c r="C1124" s="403" t="s">
        <v>3200</v>
      </c>
    </row>
    <row r="1125" spans="2:3">
      <c r="B1125" s="273" t="s">
        <v>1079</v>
      </c>
      <c r="C1125" s="403" t="s">
        <v>3201</v>
      </c>
    </row>
    <row r="1126" spans="2:3">
      <c r="B1126" s="273" t="s">
        <v>3202</v>
      </c>
      <c r="C1126" s="403" t="s">
        <v>1767</v>
      </c>
    </row>
    <row r="1127" spans="2:3">
      <c r="B1127" s="273" t="s">
        <v>1080</v>
      </c>
      <c r="C1127" s="403" t="s">
        <v>3203</v>
      </c>
    </row>
    <row r="1128" spans="2:3">
      <c r="B1128" s="273" t="s">
        <v>3204</v>
      </c>
      <c r="C1128" s="403" t="s">
        <v>3205</v>
      </c>
    </row>
    <row r="1129" spans="2:3">
      <c r="B1129" s="273" t="s">
        <v>3206</v>
      </c>
      <c r="C1129" s="403" t="s">
        <v>3207</v>
      </c>
    </row>
    <row r="1130" spans="2:3">
      <c r="B1130" s="273" t="s">
        <v>3208</v>
      </c>
      <c r="C1130" s="403" t="s">
        <v>3209</v>
      </c>
    </row>
    <row r="1131" spans="2:3">
      <c r="B1131" s="273" t="s">
        <v>3210</v>
      </c>
      <c r="C1131" s="403" t="s">
        <v>1681</v>
      </c>
    </row>
    <row r="1132" spans="2:3">
      <c r="B1132" s="273" t="s">
        <v>1081</v>
      </c>
      <c r="C1132" s="403" t="s">
        <v>3211</v>
      </c>
    </row>
    <row r="1133" spans="2:3">
      <c r="B1133" s="273" t="s">
        <v>1082</v>
      </c>
      <c r="C1133" s="403" t="s">
        <v>3212</v>
      </c>
    </row>
    <row r="1134" spans="2:3">
      <c r="B1134" s="273" t="s">
        <v>3213</v>
      </c>
      <c r="C1134" s="403" t="s">
        <v>3214</v>
      </c>
    </row>
    <row r="1135" spans="2:3">
      <c r="B1135" s="273" t="s">
        <v>3215</v>
      </c>
      <c r="C1135" s="403" t="s">
        <v>3216</v>
      </c>
    </row>
    <row r="1136" spans="2:3">
      <c r="B1136" s="273" t="s">
        <v>1083</v>
      </c>
      <c r="C1136" s="403" t="s">
        <v>3217</v>
      </c>
    </row>
    <row r="1137" spans="2:3">
      <c r="B1137" s="273" t="s">
        <v>1084</v>
      </c>
      <c r="C1137" s="403" t="s">
        <v>3218</v>
      </c>
    </row>
    <row r="1138" spans="2:3">
      <c r="B1138" s="273" t="s">
        <v>1085</v>
      </c>
      <c r="C1138" s="403" t="s">
        <v>3219</v>
      </c>
    </row>
    <row r="1139" spans="2:3">
      <c r="B1139" s="273" t="s">
        <v>1086</v>
      </c>
      <c r="C1139" s="403" t="s">
        <v>3220</v>
      </c>
    </row>
    <row r="1140" spans="2:3">
      <c r="B1140" s="273" t="s">
        <v>1087</v>
      </c>
      <c r="C1140" s="403" t="s">
        <v>3221</v>
      </c>
    </row>
    <row r="1141" spans="2:3">
      <c r="B1141" s="273" t="s">
        <v>3222</v>
      </c>
      <c r="C1141" s="403" t="s">
        <v>3223</v>
      </c>
    </row>
    <row r="1142" spans="2:3">
      <c r="B1142" s="273" t="s">
        <v>1088</v>
      </c>
      <c r="C1142" s="403" t="s">
        <v>3224</v>
      </c>
    </row>
    <row r="1143" spans="2:3">
      <c r="B1143" s="273" t="s">
        <v>1089</v>
      </c>
      <c r="C1143" s="403" t="s">
        <v>3225</v>
      </c>
    </row>
    <row r="1144" spans="2:3">
      <c r="B1144" s="273" t="s">
        <v>1090</v>
      </c>
      <c r="C1144" s="403" t="s">
        <v>3226</v>
      </c>
    </row>
    <row r="1145" spans="2:3">
      <c r="B1145" s="273" t="s">
        <v>1091</v>
      </c>
      <c r="C1145" s="403" t="s">
        <v>3227</v>
      </c>
    </row>
    <row r="1146" spans="2:3">
      <c r="B1146" s="273" t="s">
        <v>1092</v>
      </c>
      <c r="C1146" s="403" t="s">
        <v>3228</v>
      </c>
    </row>
    <row r="1147" spans="2:3">
      <c r="B1147" s="273" t="s">
        <v>1093</v>
      </c>
      <c r="C1147" s="403" t="s">
        <v>3229</v>
      </c>
    </row>
    <row r="1148" spans="2:3">
      <c r="B1148" s="273" t="s">
        <v>1094</v>
      </c>
      <c r="C1148" s="403" t="s">
        <v>3230</v>
      </c>
    </row>
    <row r="1149" spans="2:3">
      <c r="B1149" s="273" t="s">
        <v>1095</v>
      </c>
      <c r="C1149" s="403" t="s">
        <v>3231</v>
      </c>
    </row>
    <row r="1150" spans="2:3">
      <c r="B1150" s="273" t="s">
        <v>1096</v>
      </c>
      <c r="C1150" s="403" t="s">
        <v>3232</v>
      </c>
    </row>
    <row r="1151" spans="2:3">
      <c r="B1151" s="273" t="s">
        <v>3233</v>
      </c>
      <c r="C1151" s="403" t="s">
        <v>1876</v>
      </c>
    </row>
    <row r="1152" spans="2:3">
      <c r="B1152" s="273" t="s">
        <v>1097</v>
      </c>
      <c r="C1152" s="403" t="s">
        <v>3234</v>
      </c>
    </row>
    <row r="1153" spans="2:3">
      <c r="B1153" s="273" t="s">
        <v>1098</v>
      </c>
      <c r="C1153" s="403" t="s">
        <v>3235</v>
      </c>
    </row>
    <row r="1154" spans="2:3">
      <c r="B1154" s="273" t="s">
        <v>3236</v>
      </c>
      <c r="C1154" s="403" t="s">
        <v>3237</v>
      </c>
    </row>
    <row r="1155" spans="2:3">
      <c r="B1155" s="273" t="s">
        <v>3238</v>
      </c>
      <c r="C1155" s="403" t="s">
        <v>3239</v>
      </c>
    </row>
    <row r="1156" spans="2:3">
      <c r="B1156" s="273" t="s">
        <v>1099</v>
      </c>
      <c r="C1156" s="403" t="s">
        <v>3240</v>
      </c>
    </row>
    <row r="1157" spans="2:3">
      <c r="B1157" s="273" t="s">
        <v>1100</v>
      </c>
      <c r="C1157" s="403" t="s">
        <v>3241</v>
      </c>
    </row>
    <row r="1158" spans="2:3">
      <c r="B1158" s="273" t="s">
        <v>3242</v>
      </c>
      <c r="C1158" s="403" t="s">
        <v>3243</v>
      </c>
    </row>
    <row r="1159" spans="2:3">
      <c r="B1159" s="273" t="s">
        <v>3244</v>
      </c>
      <c r="C1159" s="403" t="s">
        <v>3245</v>
      </c>
    </row>
    <row r="1160" spans="2:3">
      <c r="B1160" s="273" t="s">
        <v>3246</v>
      </c>
      <c r="C1160" s="403" t="s">
        <v>3247</v>
      </c>
    </row>
    <row r="1161" spans="2:3">
      <c r="B1161" s="273" t="s">
        <v>3248</v>
      </c>
      <c r="C1161" s="403" t="s">
        <v>3249</v>
      </c>
    </row>
    <row r="1162" spans="2:3">
      <c r="B1162" s="273" t="s">
        <v>3250</v>
      </c>
      <c r="C1162" s="403" t="s">
        <v>3251</v>
      </c>
    </row>
    <row r="1163" spans="2:3">
      <c r="B1163" s="273" t="s">
        <v>1101</v>
      </c>
      <c r="C1163" s="403" t="s">
        <v>3252</v>
      </c>
    </row>
    <row r="1164" spans="2:3">
      <c r="B1164" s="273" t="s">
        <v>1102</v>
      </c>
      <c r="C1164" s="403" t="s">
        <v>3253</v>
      </c>
    </row>
    <row r="1165" spans="2:3">
      <c r="B1165" s="273" t="s">
        <v>3254</v>
      </c>
      <c r="C1165" s="403" t="s">
        <v>2145</v>
      </c>
    </row>
    <row r="1166" spans="2:3">
      <c r="B1166" s="273" t="s">
        <v>3255</v>
      </c>
      <c r="C1166" s="403" t="s">
        <v>3209</v>
      </c>
    </row>
    <row r="1167" spans="2:3">
      <c r="B1167" s="273" t="s">
        <v>3256</v>
      </c>
      <c r="C1167" s="403" t="s">
        <v>3257</v>
      </c>
    </row>
    <row r="1168" spans="2:3">
      <c r="B1168" s="273" t="s">
        <v>3258</v>
      </c>
      <c r="C1168" s="403" t="s">
        <v>2438</v>
      </c>
    </row>
    <row r="1169" spans="2:3">
      <c r="B1169" s="273" t="s">
        <v>3259</v>
      </c>
      <c r="C1169" s="403" t="s">
        <v>2442</v>
      </c>
    </row>
    <row r="1170" spans="2:3">
      <c r="B1170" s="273" t="s">
        <v>3260</v>
      </c>
      <c r="C1170" s="403" t="s">
        <v>3261</v>
      </c>
    </row>
    <row r="1171" spans="2:3">
      <c r="B1171" s="273" t="s">
        <v>3262</v>
      </c>
      <c r="C1171" s="403" t="s">
        <v>3263</v>
      </c>
    </row>
    <row r="1172" spans="2:3">
      <c r="B1172" s="273" t="s">
        <v>3264</v>
      </c>
      <c r="C1172" s="403" t="s">
        <v>3265</v>
      </c>
    </row>
    <row r="1173" spans="2:3">
      <c r="B1173" s="273" t="s">
        <v>3266</v>
      </c>
      <c r="C1173" s="403" t="s">
        <v>3267</v>
      </c>
    </row>
    <row r="1174" spans="2:3">
      <c r="B1174" s="273" t="s">
        <v>3268</v>
      </c>
      <c r="C1174" s="403" t="s">
        <v>3269</v>
      </c>
    </row>
    <row r="1175" spans="2:3">
      <c r="B1175" s="273" t="s">
        <v>3270</v>
      </c>
      <c r="C1175" s="403" t="s">
        <v>3271</v>
      </c>
    </row>
    <row r="1176" spans="2:3">
      <c r="B1176" s="273" t="s">
        <v>3272</v>
      </c>
      <c r="C1176" s="403" t="s">
        <v>3273</v>
      </c>
    </row>
    <row r="1177" spans="2:3">
      <c r="B1177" s="273" t="s">
        <v>3274</v>
      </c>
      <c r="C1177" s="403" t="s">
        <v>3275</v>
      </c>
    </row>
    <row r="1178" spans="2:3">
      <c r="B1178" s="273" t="s">
        <v>3276</v>
      </c>
      <c r="C1178" s="403" t="s">
        <v>3277</v>
      </c>
    </row>
    <row r="1179" spans="2:3">
      <c r="B1179" s="273" t="s">
        <v>3278</v>
      </c>
      <c r="C1179" s="403" t="s">
        <v>3279</v>
      </c>
    </row>
    <row r="1180" spans="2:3">
      <c r="B1180" s="273" t="s">
        <v>3280</v>
      </c>
      <c r="C1180" s="403" t="s">
        <v>3281</v>
      </c>
    </row>
    <row r="1181" spans="2:3">
      <c r="B1181" s="273" t="s">
        <v>3282</v>
      </c>
      <c r="C1181" s="403" t="s">
        <v>3283</v>
      </c>
    </row>
    <row r="1182" spans="2:3">
      <c r="B1182" s="273" t="s">
        <v>3284</v>
      </c>
      <c r="C1182" s="403" t="s">
        <v>3285</v>
      </c>
    </row>
    <row r="1183" spans="2:3">
      <c r="B1183" s="273" t="s">
        <v>3286</v>
      </c>
      <c r="C1183" s="403" t="s">
        <v>3287</v>
      </c>
    </row>
    <row r="1184" spans="2:3">
      <c r="B1184" s="273" t="s">
        <v>3288</v>
      </c>
      <c r="C1184" s="403" t="s">
        <v>3289</v>
      </c>
    </row>
    <row r="1185" spans="2:3">
      <c r="B1185" s="273" t="s">
        <v>3290</v>
      </c>
      <c r="C1185" s="403" t="s">
        <v>3291</v>
      </c>
    </row>
    <row r="1186" spans="2:3">
      <c r="B1186" s="273" t="s">
        <v>3292</v>
      </c>
      <c r="C1186" s="403" t="s">
        <v>3293</v>
      </c>
    </row>
    <row r="1187" spans="2:3">
      <c r="B1187" s="273" t="s">
        <v>1103</v>
      </c>
      <c r="C1187" s="403" t="s">
        <v>3294</v>
      </c>
    </row>
    <row r="1188" spans="2:3">
      <c r="B1188" s="273" t="s">
        <v>1104</v>
      </c>
      <c r="C1188" s="403" t="s">
        <v>3295</v>
      </c>
    </row>
    <row r="1189" spans="2:3">
      <c r="B1189" s="273" t="s">
        <v>1105</v>
      </c>
      <c r="C1189" s="403" t="s">
        <v>3296</v>
      </c>
    </row>
    <row r="1190" spans="2:3">
      <c r="B1190" s="273" t="s">
        <v>1106</v>
      </c>
      <c r="C1190" s="403" t="s">
        <v>3297</v>
      </c>
    </row>
    <row r="1191" spans="2:3">
      <c r="B1191" s="273" t="s">
        <v>1107</v>
      </c>
      <c r="C1191" s="403" t="s">
        <v>3298</v>
      </c>
    </row>
    <row r="1192" spans="2:3">
      <c r="B1192" s="273" t="s">
        <v>3299</v>
      </c>
      <c r="C1192" s="403" t="s">
        <v>3257</v>
      </c>
    </row>
    <row r="1193" spans="2:3">
      <c r="B1193" s="273" t="s">
        <v>3300</v>
      </c>
      <c r="C1193" s="403" t="s">
        <v>3301</v>
      </c>
    </row>
    <row r="1194" spans="2:3">
      <c r="B1194" s="273" t="s">
        <v>3302</v>
      </c>
      <c r="C1194" s="403" t="s">
        <v>3303</v>
      </c>
    </row>
    <row r="1195" spans="2:3">
      <c r="B1195" s="273" t="s">
        <v>3304</v>
      </c>
      <c r="C1195" s="403" t="s">
        <v>3305</v>
      </c>
    </row>
    <row r="1196" spans="2:3">
      <c r="B1196" s="273" t="s">
        <v>3306</v>
      </c>
      <c r="C1196" s="403" t="s">
        <v>3307</v>
      </c>
    </row>
    <row r="1197" spans="2:3">
      <c r="B1197" s="273" t="s">
        <v>3308</v>
      </c>
      <c r="C1197" s="403" t="s">
        <v>3309</v>
      </c>
    </row>
    <row r="1198" spans="2:3">
      <c r="B1198" s="273" t="s">
        <v>1108</v>
      </c>
      <c r="C1198" s="403" t="s">
        <v>3234</v>
      </c>
    </row>
    <row r="1199" spans="2:3">
      <c r="B1199" s="273" t="s">
        <v>1109</v>
      </c>
      <c r="C1199" s="403" t="s">
        <v>3310</v>
      </c>
    </row>
    <row r="1200" spans="2:3">
      <c r="B1200" s="273" t="s">
        <v>1110</v>
      </c>
      <c r="C1200" s="403" t="s">
        <v>3311</v>
      </c>
    </row>
    <row r="1201" spans="2:3">
      <c r="B1201" s="273" t="s">
        <v>1111</v>
      </c>
      <c r="C1201" s="403" t="s">
        <v>4751</v>
      </c>
    </row>
    <row r="1202" spans="2:3">
      <c r="B1202" s="273" t="s">
        <v>1112</v>
      </c>
      <c r="C1202" s="403" t="s">
        <v>4752</v>
      </c>
    </row>
    <row r="1203" spans="2:3">
      <c r="B1203" s="273" t="s">
        <v>4753</v>
      </c>
      <c r="C1203" s="403" t="s">
        <v>4754</v>
      </c>
    </row>
    <row r="1204" spans="2:3">
      <c r="B1204" s="273" t="s">
        <v>3312</v>
      </c>
      <c r="C1204" s="403" t="s">
        <v>3313</v>
      </c>
    </row>
    <row r="1205" spans="2:3">
      <c r="B1205" s="273" t="s">
        <v>3314</v>
      </c>
      <c r="C1205" s="403" t="s">
        <v>3315</v>
      </c>
    </row>
    <row r="1206" spans="2:3">
      <c r="B1206" s="273" t="s">
        <v>3316</v>
      </c>
      <c r="C1206" s="403" t="s">
        <v>3315</v>
      </c>
    </row>
    <row r="1207" spans="2:3">
      <c r="B1207" s="273" t="s">
        <v>3317</v>
      </c>
      <c r="C1207" s="403" t="s">
        <v>3318</v>
      </c>
    </row>
    <row r="1208" spans="2:3">
      <c r="B1208" s="273" t="s">
        <v>1113</v>
      </c>
      <c r="C1208" s="403" t="s">
        <v>3319</v>
      </c>
    </row>
    <row r="1209" spans="2:3">
      <c r="B1209" s="273" t="s">
        <v>1114</v>
      </c>
      <c r="C1209" s="403" t="s">
        <v>3319</v>
      </c>
    </row>
    <row r="1210" spans="2:3">
      <c r="B1210" s="273" t="s">
        <v>1115</v>
      </c>
      <c r="C1210" s="403" t="s">
        <v>1703</v>
      </c>
    </row>
    <row r="1211" spans="2:3">
      <c r="B1211" s="273" t="s">
        <v>3320</v>
      </c>
      <c r="C1211" s="403" t="s">
        <v>3321</v>
      </c>
    </row>
    <row r="1212" spans="2:3">
      <c r="B1212" s="273" t="s">
        <v>3322</v>
      </c>
      <c r="C1212" s="403" t="s">
        <v>3323</v>
      </c>
    </row>
    <row r="1213" spans="2:3">
      <c r="B1213" s="273" t="s">
        <v>4389</v>
      </c>
      <c r="C1213" s="403" t="s">
        <v>4390</v>
      </c>
    </row>
    <row r="1214" spans="2:3">
      <c r="B1214" s="273" t="s">
        <v>1116</v>
      </c>
      <c r="C1214" s="403" t="s">
        <v>3324</v>
      </c>
    </row>
    <row r="1215" spans="2:3">
      <c r="B1215" s="273" t="s">
        <v>1117</v>
      </c>
      <c r="C1215" s="403" t="s">
        <v>3325</v>
      </c>
    </row>
    <row r="1216" spans="2:3">
      <c r="B1216" s="273" t="s">
        <v>1118</v>
      </c>
      <c r="C1216" s="403" t="s">
        <v>3326</v>
      </c>
    </row>
    <row r="1217" spans="2:3">
      <c r="B1217" s="273" t="s">
        <v>3327</v>
      </c>
      <c r="C1217" s="403" t="s">
        <v>3328</v>
      </c>
    </row>
    <row r="1218" spans="2:3">
      <c r="B1218" s="273" t="s">
        <v>1119</v>
      </c>
      <c r="C1218" s="403" t="s">
        <v>3329</v>
      </c>
    </row>
    <row r="1219" spans="2:3">
      <c r="B1219" s="273" t="s">
        <v>1120</v>
      </c>
      <c r="C1219" s="403" t="s">
        <v>3330</v>
      </c>
    </row>
    <row r="1220" spans="2:3">
      <c r="B1220" s="273" t="s">
        <v>1121</v>
      </c>
      <c r="C1220" s="403" t="s">
        <v>4391</v>
      </c>
    </row>
    <row r="1221" spans="2:3">
      <c r="B1221" s="273" t="s">
        <v>3331</v>
      </c>
      <c r="C1221" s="403" t="s">
        <v>3332</v>
      </c>
    </row>
    <row r="1222" spans="2:3">
      <c r="B1222" s="273" t="s">
        <v>1122</v>
      </c>
      <c r="C1222" s="403" t="s">
        <v>3333</v>
      </c>
    </row>
    <row r="1223" spans="2:3">
      <c r="B1223" s="273" t="s">
        <v>3334</v>
      </c>
      <c r="C1223" s="403" t="s">
        <v>3335</v>
      </c>
    </row>
    <row r="1224" spans="2:3">
      <c r="B1224" s="273" t="s">
        <v>3336</v>
      </c>
      <c r="C1224" s="403" t="s">
        <v>3337</v>
      </c>
    </row>
    <row r="1225" spans="2:3">
      <c r="B1225" s="273" t="s">
        <v>1123</v>
      </c>
      <c r="C1225" s="403" t="s">
        <v>3338</v>
      </c>
    </row>
    <row r="1226" spans="2:3">
      <c r="B1226" s="273" t="s">
        <v>3339</v>
      </c>
      <c r="C1226" s="403" t="s">
        <v>3340</v>
      </c>
    </row>
    <row r="1227" spans="2:3">
      <c r="B1227" s="273" t="s">
        <v>1124</v>
      </c>
      <c r="C1227" s="403" t="s">
        <v>3341</v>
      </c>
    </row>
    <row r="1228" spans="2:3">
      <c r="B1228" s="273" t="s">
        <v>3342</v>
      </c>
      <c r="C1228" s="403" t="s">
        <v>3343</v>
      </c>
    </row>
    <row r="1229" spans="2:3">
      <c r="B1229" s="273" t="s">
        <v>1125</v>
      </c>
      <c r="C1229" s="403" t="s">
        <v>3344</v>
      </c>
    </row>
    <row r="1230" spans="2:3">
      <c r="B1230" s="273" t="s">
        <v>1126</v>
      </c>
      <c r="C1230" s="403" t="s">
        <v>3345</v>
      </c>
    </row>
    <row r="1231" spans="2:3">
      <c r="B1231" s="273" t="s">
        <v>1127</v>
      </c>
      <c r="C1231" s="403" t="s">
        <v>3346</v>
      </c>
    </row>
    <row r="1232" spans="2:3">
      <c r="B1232" s="273" t="s">
        <v>3347</v>
      </c>
      <c r="C1232" s="403" t="s">
        <v>3348</v>
      </c>
    </row>
    <row r="1233" spans="2:3">
      <c r="B1233" s="273" t="s">
        <v>1128</v>
      </c>
      <c r="C1233" s="403" t="s">
        <v>3349</v>
      </c>
    </row>
    <row r="1234" spans="2:3">
      <c r="B1234" s="273" t="s">
        <v>3350</v>
      </c>
      <c r="C1234" s="403" t="s">
        <v>3351</v>
      </c>
    </row>
    <row r="1235" spans="2:3">
      <c r="B1235" s="273" t="s">
        <v>3352</v>
      </c>
      <c r="C1235" s="403" t="s">
        <v>3353</v>
      </c>
    </row>
    <row r="1236" spans="2:3">
      <c r="B1236" s="273" t="s">
        <v>1129</v>
      </c>
      <c r="C1236" s="403" t="s">
        <v>3354</v>
      </c>
    </row>
    <row r="1237" spans="2:3">
      <c r="B1237" s="273" t="s">
        <v>3355</v>
      </c>
      <c r="C1237" s="403" t="s">
        <v>3356</v>
      </c>
    </row>
    <row r="1238" spans="2:3">
      <c r="B1238" s="273" t="s">
        <v>3357</v>
      </c>
      <c r="C1238" s="403" t="s">
        <v>3358</v>
      </c>
    </row>
    <row r="1239" spans="2:3">
      <c r="B1239" s="273" t="s">
        <v>3359</v>
      </c>
      <c r="C1239" s="403" t="s">
        <v>3360</v>
      </c>
    </row>
    <row r="1240" spans="2:3">
      <c r="B1240" s="273" t="s">
        <v>3361</v>
      </c>
      <c r="C1240" s="403" t="s">
        <v>3362</v>
      </c>
    </row>
    <row r="1241" spans="2:3">
      <c r="B1241" s="273" t="s">
        <v>3363</v>
      </c>
      <c r="C1241" s="403" t="s">
        <v>3364</v>
      </c>
    </row>
    <row r="1242" spans="2:3">
      <c r="B1242" s="273" t="s">
        <v>1130</v>
      </c>
      <c r="C1242" s="403" t="s">
        <v>3365</v>
      </c>
    </row>
    <row r="1243" spans="2:3">
      <c r="B1243" s="273" t="s">
        <v>1131</v>
      </c>
      <c r="C1243" s="403" t="s">
        <v>3366</v>
      </c>
    </row>
    <row r="1244" spans="2:3">
      <c r="B1244" s="273" t="s">
        <v>1132</v>
      </c>
      <c r="C1244" s="403" t="s">
        <v>3367</v>
      </c>
    </row>
    <row r="1245" spans="2:3">
      <c r="B1245" s="273" t="s">
        <v>1133</v>
      </c>
      <c r="C1245" s="403" t="s">
        <v>3368</v>
      </c>
    </row>
    <row r="1246" spans="2:3">
      <c r="B1246" s="273" t="s">
        <v>1134</v>
      </c>
      <c r="C1246" s="403" t="s">
        <v>3369</v>
      </c>
    </row>
    <row r="1247" spans="2:3">
      <c r="B1247" s="273" t="s">
        <v>1135</v>
      </c>
      <c r="C1247" s="403" t="s">
        <v>3370</v>
      </c>
    </row>
    <row r="1248" spans="2:3">
      <c r="B1248" s="273" t="s">
        <v>1136</v>
      </c>
      <c r="C1248" s="403" t="s">
        <v>3371</v>
      </c>
    </row>
    <row r="1249" spans="2:3">
      <c r="B1249" s="273" t="s">
        <v>1137</v>
      </c>
      <c r="C1249" s="403" t="s">
        <v>4755</v>
      </c>
    </row>
    <row r="1250" spans="2:3">
      <c r="B1250" s="273" t="s">
        <v>1138</v>
      </c>
      <c r="C1250" s="403" t="s">
        <v>3372</v>
      </c>
    </row>
    <row r="1251" spans="2:3">
      <c r="B1251" s="273" t="s">
        <v>1139</v>
      </c>
      <c r="C1251" s="403" t="s">
        <v>3373</v>
      </c>
    </row>
    <row r="1252" spans="2:3">
      <c r="B1252" s="273" t="s">
        <v>1140</v>
      </c>
      <c r="C1252" s="403" t="s">
        <v>3374</v>
      </c>
    </row>
    <row r="1253" spans="2:3">
      <c r="B1253" s="273" t="s">
        <v>1141</v>
      </c>
      <c r="C1253" s="403" t="s">
        <v>3375</v>
      </c>
    </row>
    <row r="1254" spans="2:3">
      <c r="B1254" s="273" t="s">
        <v>1142</v>
      </c>
      <c r="C1254" s="403" t="s">
        <v>3376</v>
      </c>
    </row>
    <row r="1255" spans="2:3">
      <c r="B1255" s="273" t="s">
        <v>3377</v>
      </c>
      <c r="C1255" s="403" t="s">
        <v>3378</v>
      </c>
    </row>
    <row r="1256" spans="2:3">
      <c r="B1256" s="273" t="s">
        <v>3379</v>
      </c>
      <c r="C1256" s="403" t="s">
        <v>3380</v>
      </c>
    </row>
    <row r="1257" spans="2:3">
      <c r="B1257" s="273" t="s">
        <v>3381</v>
      </c>
      <c r="C1257" s="403" t="s">
        <v>3382</v>
      </c>
    </row>
    <row r="1258" spans="2:3">
      <c r="B1258" s="273" t="s">
        <v>3383</v>
      </c>
      <c r="C1258" s="403" t="s">
        <v>3384</v>
      </c>
    </row>
    <row r="1259" spans="2:3">
      <c r="B1259" s="273" t="s">
        <v>3385</v>
      </c>
      <c r="C1259" s="403" t="s">
        <v>4392</v>
      </c>
    </row>
    <row r="1260" spans="2:3">
      <c r="B1260" s="273" t="s">
        <v>3386</v>
      </c>
      <c r="C1260" s="403" t="s">
        <v>3387</v>
      </c>
    </row>
    <row r="1261" spans="2:3">
      <c r="B1261" s="273" t="s">
        <v>3388</v>
      </c>
      <c r="C1261" s="403" t="s">
        <v>3389</v>
      </c>
    </row>
    <row r="1262" spans="2:3">
      <c r="B1262" s="273" t="s">
        <v>3390</v>
      </c>
      <c r="C1262" s="403" t="s">
        <v>3391</v>
      </c>
    </row>
    <row r="1263" spans="2:3">
      <c r="B1263" s="273" t="s">
        <v>1143</v>
      </c>
      <c r="C1263" s="403" t="s">
        <v>3392</v>
      </c>
    </row>
    <row r="1264" spans="2:3">
      <c r="B1264" s="273" t="s">
        <v>1144</v>
      </c>
      <c r="C1264" s="403" t="s">
        <v>3393</v>
      </c>
    </row>
    <row r="1265" spans="2:3">
      <c r="B1265" s="273" t="s">
        <v>3394</v>
      </c>
      <c r="C1265" s="403" t="s">
        <v>3395</v>
      </c>
    </row>
    <row r="1266" spans="2:3">
      <c r="B1266" s="273" t="s">
        <v>4393</v>
      </c>
      <c r="C1266" s="403" t="s">
        <v>4394</v>
      </c>
    </row>
    <row r="1267" spans="2:3">
      <c r="B1267" s="273" t="s">
        <v>1145</v>
      </c>
      <c r="C1267" s="403" t="s">
        <v>3396</v>
      </c>
    </row>
    <row r="1268" spans="2:3">
      <c r="B1268" s="273" t="s">
        <v>1146</v>
      </c>
      <c r="C1268" s="403" t="s">
        <v>3396</v>
      </c>
    </row>
    <row r="1269" spans="2:3">
      <c r="B1269" s="273" t="s">
        <v>3398</v>
      </c>
      <c r="C1269" s="403" t="s">
        <v>3399</v>
      </c>
    </row>
    <row r="1270" spans="2:3">
      <c r="B1270" s="273" t="s">
        <v>1147</v>
      </c>
      <c r="C1270" s="403" t="s">
        <v>3400</v>
      </c>
    </row>
    <row r="1271" spans="2:3">
      <c r="B1271" s="273" t="s">
        <v>1148</v>
      </c>
      <c r="C1271" s="403" t="s">
        <v>3401</v>
      </c>
    </row>
    <row r="1272" spans="2:3">
      <c r="B1272" s="273" t="s">
        <v>1149</v>
      </c>
      <c r="C1272" s="403" t="s">
        <v>3402</v>
      </c>
    </row>
    <row r="1273" spans="2:3">
      <c r="B1273" s="273" t="s">
        <v>1150</v>
      </c>
      <c r="C1273" s="403" t="s">
        <v>3403</v>
      </c>
    </row>
    <row r="1274" spans="2:3">
      <c r="B1274" s="273" t="s">
        <v>1151</v>
      </c>
      <c r="C1274" s="403" t="s">
        <v>3404</v>
      </c>
    </row>
    <row r="1275" spans="2:3">
      <c r="B1275" s="273" t="s">
        <v>1152</v>
      </c>
      <c r="C1275" s="403" t="s">
        <v>3405</v>
      </c>
    </row>
    <row r="1276" spans="2:3">
      <c r="B1276" s="273" t="s">
        <v>1153</v>
      </c>
      <c r="C1276" s="403" t="s">
        <v>3406</v>
      </c>
    </row>
    <row r="1277" spans="2:3">
      <c r="B1277" s="273" t="s">
        <v>1154</v>
      </c>
      <c r="C1277" s="403" t="s">
        <v>3407</v>
      </c>
    </row>
    <row r="1278" spans="2:3">
      <c r="B1278" s="273" t="s">
        <v>1155</v>
      </c>
      <c r="C1278" s="403" t="s">
        <v>3408</v>
      </c>
    </row>
    <row r="1279" spans="2:3">
      <c r="B1279" s="273" t="s">
        <v>3409</v>
      </c>
      <c r="C1279" s="403" t="s">
        <v>3410</v>
      </c>
    </row>
    <row r="1280" spans="2:3">
      <c r="B1280" s="273" t="s">
        <v>1156</v>
      </c>
      <c r="C1280" s="403" t="s">
        <v>3411</v>
      </c>
    </row>
    <row r="1281" spans="2:3">
      <c r="B1281" s="273" t="s">
        <v>1157</v>
      </c>
      <c r="C1281" s="403" t="s">
        <v>3412</v>
      </c>
    </row>
    <row r="1282" spans="2:3">
      <c r="B1282" s="273" t="s">
        <v>1158</v>
      </c>
      <c r="C1282" s="403" t="s">
        <v>3413</v>
      </c>
    </row>
    <row r="1283" spans="2:3">
      <c r="B1283" s="273" t="s">
        <v>1159</v>
      </c>
      <c r="C1283" s="403" t="s">
        <v>3414</v>
      </c>
    </row>
    <row r="1284" spans="2:3">
      <c r="B1284" s="273" t="s">
        <v>3415</v>
      </c>
      <c r="C1284" s="403" t="s">
        <v>1767</v>
      </c>
    </row>
    <row r="1285" spans="2:3">
      <c r="B1285" s="273" t="s">
        <v>1160</v>
      </c>
      <c r="C1285" s="403" t="s">
        <v>3416</v>
      </c>
    </row>
    <row r="1286" spans="2:3">
      <c r="B1286" s="273" t="s">
        <v>3417</v>
      </c>
      <c r="C1286" s="403" t="s">
        <v>3418</v>
      </c>
    </row>
    <row r="1287" spans="2:3">
      <c r="B1287" s="273" t="s">
        <v>1161</v>
      </c>
      <c r="C1287" s="403" t="s">
        <v>4756</v>
      </c>
    </row>
    <row r="1288" spans="2:3">
      <c r="B1288" s="273" t="s">
        <v>1162</v>
      </c>
      <c r="C1288" s="403" t="s">
        <v>3419</v>
      </c>
    </row>
    <row r="1289" spans="2:3">
      <c r="B1289" s="273" t="s">
        <v>3420</v>
      </c>
      <c r="C1289" s="403" t="s">
        <v>3421</v>
      </c>
    </row>
    <row r="1290" spans="2:3">
      <c r="B1290" s="273" t="s">
        <v>1163</v>
      </c>
      <c r="C1290" s="403" t="s">
        <v>3422</v>
      </c>
    </row>
    <row r="1291" spans="2:3">
      <c r="B1291" s="273" t="s">
        <v>1164</v>
      </c>
      <c r="C1291" s="403" t="s">
        <v>3423</v>
      </c>
    </row>
    <row r="1292" spans="2:3">
      <c r="B1292" s="273" t="s">
        <v>1165</v>
      </c>
      <c r="C1292" s="403" t="s">
        <v>4757</v>
      </c>
    </row>
    <row r="1293" spans="2:3">
      <c r="B1293" s="273" t="s">
        <v>3424</v>
      </c>
      <c r="C1293" s="403" t="s">
        <v>3425</v>
      </c>
    </row>
    <row r="1294" spans="2:3">
      <c r="B1294" s="273" t="s">
        <v>3426</v>
      </c>
      <c r="C1294" s="403" t="s">
        <v>3427</v>
      </c>
    </row>
    <row r="1295" spans="2:3">
      <c r="B1295" s="273" t="s">
        <v>3428</v>
      </c>
      <c r="C1295" s="403" t="s">
        <v>3429</v>
      </c>
    </row>
    <row r="1296" spans="2:3">
      <c r="B1296" s="273" t="s">
        <v>3430</v>
      </c>
      <c r="C1296" s="403" t="s">
        <v>3431</v>
      </c>
    </row>
    <row r="1297" spans="2:3">
      <c r="B1297" s="273" t="s">
        <v>1166</v>
      </c>
      <c r="C1297" s="403" t="s">
        <v>3432</v>
      </c>
    </row>
    <row r="1298" spans="2:3">
      <c r="B1298" s="273" t="s">
        <v>3433</v>
      </c>
      <c r="C1298" s="403" t="s">
        <v>2026</v>
      </c>
    </row>
    <row r="1299" spans="2:3">
      <c r="B1299" s="273" t="s">
        <v>3434</v>
      </c>
      <c r="C1299" s="403" t="s">
        <v>3435</v>
      </c>
    </row>
    <row r="1300" spans="2:3">
      <c r="B1300" s="273" t="s">
        <v>1167</v>
      </c>
      <c r="C1300" s="403" t="s">
        <v>3436</v>
      </c>
    </row>
    <row r="1301" spans="2:3">
      <c r="B1301" s="273" t="s">
        <v>1168</v>
      </c>
      <c r="C1301" s="403" t="s">
        <v>3437</v>
      </c>
    </row>
    <row r="1302" spans="2:3">
      <c r="B1302" s="273" t="s">
        <v>1169</v>
      </c>
      <c r="C1302" s="403" t="s">
        <v>3438</v>
      </c>
    </row>
    <row r="1303" spans="2:3">
      <c r="B1303" s="273" t="s">
        <v>3439</v>
      </c>
      <c r="C1303" s="403" t="s">
        <v>3440</v>
      </c>
    </row>
    <row r="1304" spans="2:3">
      <c r="B1304" s="273" t="s">
        <v>3441</v>
      </c>
      <c r="C1304" s="403" t="s">
        <v>3442</v>
      </c>
    </row>
    <row r="1305" spans="2:3">
      <c r="B1305" s="273" t="s">
        <v>1170</v>
      </c>
      <c r="C1305" s="403" t="s">
        <v>3443</v>
      </c>
    </row>
    <row r="1306" spans="2:3">
      <c r="B1306" s="273" t="s">
        <v>1171</v>
      </c>
      <c r="C1306" s="403" t="s">
        <v>3444</v>
      </c>
    </row>
    <row r="1307" spans="2:3">
      <c r="B1307" s="273" t="s">
        <v>3445</v>
      </c>
      <c r="C1307" s="403" t="s">
        <v>3446</v>
      </c>
    </row>
    <row r="1308" spans="2:3">
      <c r="B1308" s="273" t="s">
        <v>1172</v>
      </c>
      <c r="C1308" s="403" t="s">
        <v>3447</v>
      </c>
    </row>
    <row r="1309" spans="2:3">
      <c r="B1309" s="273" t="s">
        <v>3448</v>
      </c>
      <c r="C1309" s="403" t="s">
        <v>3449</v>
      </c>
    </row>
    <row r="1310" spans="2:3">
      <c r="B1310" s="273" t="s">
        <v>3450</v>
      </c>
      <c r="C1310" s="403" t="s">
        <v>3451</v>
      </c>
    </row>
    <row r="1311" spans="2:3">
      <c r="B1311" s="273" t="s">
        <v>1173</v>
      </c>
      <c r="C1311" s="403" t="s">
        <v>3452</v>
      </c>
    </row>
    <row r="1312" spans="2:3">
      <c r="B1312" s="273" t="s">
        <v>1174</v>
      </c>
      <c r="C1312" s="403" t="s">
        <v>3453</v>
      </c>
    </row>
    <row r="1313" spans="2:3">
      <c r="B1313" s="273" t="s">
        <v>1175</v>
      </c>
      <c r="C1313" s="403" t="s">
        <v>3454</v>
      </c>
    </row>
    <row r="1314" spans="2:3">
      <c r="B1314" s="273" t="s">
        <v>1176</v>
      </c>
      <c r="C1314" s="403" t="s">
        <v>3455</v>
      </c>
    </row>
    <row r="1315" spans="2:3">
      <c r="B1315" s="273" t="s">
        <v>1177</v>
      </c>
      <c r="C1315" s="403" t="s">
        <v>3456</v>
      </c>
    </row>
    <row r="1316" spans="2:3">
      <c r="B1316" s="273" t="s">
        <v>1178</v>
      </c>
      <c r="C1316" s="403" t="s">
        <v>3457</v>
      </c>
    </row>
    <row r="1317" spans="2:3">
      <c r="B1317" s="273" t="s">
        <v>1179</v>
      </c>
      <c r="C1317" s="403" t="s">
        <v>3458</v>
      </c>
    </row>
    <row r="1318" spans="2:3">
      <c r="B1318" s="273" t="s">
        <v>4758</v>
      </c>
      <c r="C1318" s="403" t="s">
        <v>4759</v>
      </c>
    </row>
    <row r="1319" spans="2:3">
      <c r="B1319" s="273" t="s">
        <v>1180</v>
      </c>
      <c r="C1319" s="403" t="s">
        <v>3459</v>
      </c>
    </row>
    <row r="1320" spans="2:3">
      <c r="B1320" s="273" t="s">
        <v>1181</v>
      </c>
      <c r="C1320" s="403" t="s">
        <v>3460</v>
      </c>
    </row>
    <row r="1321" spans="2:3">
      <c r="B1321" s="273" t="s">
        <v>1182</v>
      </c>
      <c r="C1321" s="403" t="s">
        <v>3461</v>
      </c>
    </row>
    <row r="1322" spans="2:3">
      <c r="B1322" s="273" t="s">
        <v>1183</v>
      </c>
      <c r="C1322" s="403" t="s">
        <v>3462</v>
      </c>
    </row>
    <row r="1323" spans="2:3">
      <c r="B1323" s="273" t="s">
        <v>3463</v>
      </c>
      <c r="C1323" s="403" t="s">
        <v>3464</v>
      </c>
    </row>
    <row r="1324" spans="2:3">
      <c r="B1324" s="273" t="s">
        <v>3465</v>
      </c>
      <c r="C1324" s="403" t="s">
        <v>3466</v>
      </c>
    </row>
    <row r="1325" spans="2:3">
      <c r="B1325" s="273" t="s">
        <v>1184</v>
      </c>
      <c r="C1325" s="403" t="s">
        <v>3467</v>
      </c>
    </row>
    <row r="1326" spans="2:3">
      <c r="B1326" s="273" t="s">
        <v>1185</v>
      </c>
      <c r="C1326" s="403" t="s">
        <v>3468</v>
      </c>
    </row>
    <row r="1327" spans="2:3">
      <c r="B1327" s="273" t="s">
        <v>3469</v>
      </c>
      <c r="C1327" s="403" t="s">
        <v>3470</v>
      </c>
    </row>
    <row r="1328" spans="2:3">
      <c r="B1328" s="273" t="s">
        <v>1186</v>
      </c>
      <c r="C1328" s="403" t="s">
        <v>3472</v>
      </c>
    </row>
    <row r="1329" spans="2:3">
      <c r="B1329" s="273" t="s">
        <v>1187</v>
      </c>
      <c r="C1329" s="403" t="s">
        <v>3471</v>
      </c>
    </row>
    <row r="1330" spans="2:3">
      <c r="B1330" s="273" t="s">
        <v>1188</v>
      </c>
      <c r="C1330" s="403" t="s">
        <v>3472</v>
      </c>
    </row>
    <row r="1331" spans="2:3">
      <c r="B1331" s="273" t="s">
        <v>3473</v>
      </c>
      <c r="C1331" s="403" t="s">
        <v>3474</v>
      </c>
    </row>
    <row r="1332" spans="2:3">
      <c r="B1332" s="273" t="s">
        <v>3475</v>
      </c>
      <c r="C1332" s="403" t="s">
        <v>3476</v>
      </c>
    </row>
    <row r="1333" spans="2:3">
      <c r="B1333" s="273" t="s">
        <v>4395</v>
      </c>
      <c r="C1333" s="403" t="s">
        <v>4396</v>
      </c>
    </row>
    <row r="1334" spans="2:3">
      <c r="B1334" s="273" t="s">
        <v>1189</v>
      </c>
      <c r="C1334" s="403" t="s">
        <v>3477</v>
      </c>
    </row>
    <row r="1335" spans="2:3">
      <c r="B1335" s="273" t="s">
        <v>1190</v>
      </c>
      <c r="C1335" s="403" t="s">
        <v>3478</v>
      </c>
    </row>
    <row r="1336" spans="2:3">
      <c r="B1336" s="273" t="s">
        <v>1191</v>
      </c>
      <c r="C1336" s="403" t="s">
        <v>3479</v>
      </c>
    </row>
    <row r="1337" spans="2:3">
      <c r="B1337" s="273" t="s">
        <v>1192</v>
      </c>
      <c r="C1337" s="403" t="s">
        <v>3480</v>
      </c>
    </row>
    <row r="1338" spans="2:3">
      <c r="B1338" s="273" t="s">
        <v>1193</v>
      </c>
      <c r="C1338" s="403" t="s">
        <v>3481</v>
      </c>
    </row>
    <row r="1339" spans="2:3">
      <c r="B1339" s="273" t="s">
        <v>1194</v>
      </c>
      <c r="C1339" s="403" t="s">
        <v>3482</v>
      </c>
    </row>
    <row r="1340" spans="2:3">
      <c r="B1340" s="273" t="s">
        <v>1195</v>
      </c>
      <c r="C1340" s="403" t="s">
        <v>3483</v>
      </c>
    </row>
    <row r="1341" spans="2:3">
      <c r="B1341" s="273" t="s">
        <v>3484</v>
      </c>
      <c r="C1341" s="403" t="s">
        <v>3485</v>
      </c>
    </row>
    <row r="1342" spans="2:3">
      <c r="B1342" s="273" t="s">
        <v>1196</v>
      </c>
      <c r="C1342" s="403" t="s">
        <v>3486</v>
      </c>
    </row>
    <row r="1343" spans="2:3">
      <c r="B1343" s="273" t="s">
        <v>3487</v>
      </c>
      <c r="C1343" s="403" t="s">
        <v>3488</v>
      </c>
    </row>
    <row r="1344" spans="2:3">
      <c r="B1344" s="273" t="s">
        <v>3489</v>
      </c>
      <c r="C1344" s="403" t="s">
        <v>3490</v>
      </c>
    </row>
    <row r="1345" spans="2:3">
      <c r="B1345" s="273" t="s">
        <v>3491</v>
      </c>
      <c r="C1345" s="403" t="s">
        <v>3492</v>
      </c>
    </row>
    <row r="1346" spans="2:3">
      <c r="B1346" s="273" t="s">
        <v>3493</v>
      </c>
      <c r="C1346" s="403" t="s">
        <v>3494</v>
      </c>
    </row>
    <row r="1347" spans="2:3">
      <c r="B1347" s="273" t="s">
        <v>1197</v>
      </c>
      <c r="C1347" s="403" t="s">
        <v>3495</v>
      </c>
    </row>
    <row r="1348" spans="2:3">
      <c r="B1348" s="273" t="s">
        <v>1198</v>
      </c>
      <c r="C1348" s="403" t="s">
        <v>3495</v>
      </c>
    </row>
    <row r="1349" spans="2:3">
      <c r="B1349" s="273" t="s">
        <v>1199</v>
      </c>
      <c r="C1349" s="403" t="s">
        <v>1686</v>
      </c>
    </row>
    <row r="1350" spans="2:3">
      <c r="B1350" s="273" t="s">
        <v>1200</v>
      </c>
      <c r="C1350" s="403" t="s">
        <v>3496</v>
      </c>
    </row>
    <row r="1351" spans="2:3">
      <c r="B1351" s="273" t="s">
        <v>1201</v>
      </c>
      <c r="C1351" s="403" t="s">
        <v>3497</v>
      </c>
    </row>
    <row r="1352" spans="2:3">
      <c r="B1352" s="273" t="s">
        <v>3498</v>
      </c>
      <c r="C1352" s="403" t="s">
        <v>4760</v>
      </c>
    </row>
    <row r="1353" spans="2:3">
      <c r="B1353" s="273" t="s">
        <v>1202</v>
      </c>
      <c r="C1353" s="403" t="s">
        <v>3499</v>
      </c>
    </row>
    <row r="1354" spans="2:3">
      <c r="B1354" s="273" t="s">
        <v>1203</v>
      </c>
      <c r="C1354" s="403" t="s">
        <v>4761</v>
      </c>
    </row>
    <row r="1355" spans="2:3">
      <c r="B1355" s="273" t="s">
        <v>1204</v>
      </c>
      <c r="C1355" s="403" t="s">
        <v>1697</v>
      </c>
    </row>
    <row r="1356" spans="2:3">
      <c r="B1356" s="273" t="s">
        <v>3500</v>
      </c>
      <c r="C1356" s="403" t="s">
        <v>3501</v>
      </c>
    </row>
    <row r="1357" spans="2:3">
      <c r="B1357" s="273" t="s">
        <v>3502</v>
      </c>
      <c r="C1357" s="403" t="s">
        <v>1711</v>
      </c>
    </row>
    <row r="1358" spans="2:3">
      <c r="B1358" s="273" t="s">
        <v>3503</v>
      </c>
      <c r="C1358" s="403" t="s">
        <v>1700</v>
      </c>
    </row>
    <row r="1359" spans="2:3">
      <c r="B1359" s="273" t="s">
        <v>1205</v>
      </c>
      <c r="C1359" s="403" t="s">
        <v>3504</v>
      </c>
    </row>
    <row r="1360" spans="2:3">
      <c r="B1360" s="273" t="s">
        <v>1206</v>
      </c>
      <c r="C1360" s="403" t="s">
        <v>1696</v>
      </c>
    </row>
    <row r="1361" spans="2:3">
      <c r="B1361" s="273" t="s">
        <v>3505</v>
      </c>
      <c r="C1361" s="403" t="s">
        <v>3506</v>
      </c>
    </row>
    <row r="1362" spans="2:3">
      <c r="B1362" s="273" t="s">
        <v>1207</v>
      </c>
      <c r="C1362" s="403" t="s">
        <v>3507</v>
      </c>
    </row>
    <row r="1363" spans="2:3">
      <c r="B1363" s="273" t="s">
        <v>1208</v>
      </c>
      <c r="C1363" s="403" t="s">
        <v>1706</v>
      </c>
    </row>
    <row r="1364" spans="2:3">
      <c r="B1364" s="273" t="s">
        <v>3508</v>
      </c>
      <c r="C1364" s="403" t="s">
        <v>3509</v>
      </c>
    </row>
    <row r="1365" spans="2:3">
      <c r="B1365" s="273" t="s">
        <v>1209</v>
      </c>
      <c r="C1365" s="403" t="s">
        <v>1711</v>
      </c>
    </row>
    <row r="1366" spans="2:3">
      <c r="B1366" s="273" t="s">
        <v>3510</v>
      </c>
      <c r="C1366" s="403" t="s">
        <v>3511</v>
      </c>
    </row>
    <row r="1367" spans="2:3">
      <c r="B1367" s="273" t="s">
        <v>1210</v>
      </c>
      <c r="C1367" s="403" t="s">
        <v>3512</v>
      </c>
    </row>
    <row r="1368" spans="2:3">
      <c r="B1368" s="273" t="s">
        <v>3513</v>
      </c>
      <c r="C1368" s="403" t="s">
        <v>3514</v>
      </c>
    </row>
    <row r="1369" spans="2:3">
      <c r="B1369" s="273" t="s">
        <v>1211</v>
      </c>
      <c r="C1369" s="403" t="s">
        <v>3515</v>
      </c>
    </row>
    <row r="1370" spans="2:3">
      <c r="B1370" s="273" t="s">
        <v>1212</v>
      </c>
      <c r="C1370" s="403" t="s">
        <v>1689</v>
      </c>
    </row>
    <row r="1371" spans="2:3">
      <c r="B1371" s="273" t="s">
        <v>1213</v>
      </c>
      <c r="C1371" s="403" t="s">
        <v>3516</v>
      </c>
    </row>
    <row r="1372" spans="2:3">
      <c r="B1372" s="273" t="s">
        <v>1214</v>
      </c>
      <c r="C1372" s="403" t="s">
        <v>3517</v>
      </c>
    </row>
    <row r="1373" spans="2:3">
      <c r="B1373" s="273" t="s">
        <v>1215</v>
      </c>
      <c r="C1373" s="403" t="s">
        <v>3518</v>
      </c>
    </row>
    <row r="1374" spans="2:3">
      <c r="B1374" s="273" t="s">
        <v>3519</v>
      </c>
      <c r="C1374" s="403" t="s">
        <v>3520</v>
      </c>
    </row>
    <row r="1375" spans="2:3">
      <c r="B1375" s="273" t="s">
        <v>3521</v>
      </c>
      <c r="C1375" s="403" t="s">
        <v>3522</v>
      </c>
    </row>
    <row r="1376" spans="2:3">
      <c r="B1376" s="273" t="s">
        <v>3523</v>
      </c>
      <c r="C1376" s="403" t="s">
        <v>1708</v>
      </c>
    </row>
    <row r="1377" spans="2:3">
      <c r="B1377" s="273" t="s">
        <v>1216</v>
      </c>
      <c r="C1377" s="403" t="s">
        <v>3524</v>
      </c>
    </row>
    <row r="1378" spans="2:3">
      <c r="B1378" s="273" t="s">
        <v>1217</v>
      </c>
      <c r="C1378" s="403" t="s">
        <v>1693</v>
      </c>
    </row>
    <row r="1379" spans="2:3">
      <c r="B1379" s="273" t="s">
        <v>3525</v>
      </c>
      <c r="C1379" s="403" t="s">
        <v>3526</v>
      </c>
    </row>
    <row r="1380" spans="2:3">
      <c r="B1380" s="273" t="s">
        <v>4762</v>
      </c>
      <c r="C1380" s="403" t="s">
        <v>3397</v>
      </c>
    </row>
    <row r="1381" spans="2:3">
      <c r="B1381" s="273" t="s">
        <v>3527</v>
      </c>
      <c r="C1381" s="403" t="s">
        <v>3528</v>
      </c>
    </row>
    <row r="1382" spans="2:3">
      <c r="B1382" s="273" t="s">
        <v>1218</v>
      </c>
      <c r="C1382" s="403" t="s">
        <v>3529</v>
      </c>
    </row>
    <row r="1383" spans="2:3">
      <c r="B1383" s="273" t="s">
        <v>3530</v>
      </c>
      <c r="C1383" s="403" t="s">
        <v>3531</v>
      </c>
    </row>
    <row r="1384" spans="2:3">
      <c r="B1384" s="273" t="s">
        <v>3532</v>
      </c>
      <c r="C1384" s="403" t="s">
        <v>1702</v>
      </c>
    </row>
    <row r="1385" spans="2:3">
      <c r="B1385" s="273" t="s">
        <v>3533</v>
      </c>
      <c r="C1385" s="403" t="s">
        <v>3534</v>
      </c>
    </row>
    <row r="1386" spans="2:3">
      <c r="B1386" s="273" t="s">
        <v>1219</v>
      </c>
      <c r="C1386" s="403" t="s">
        <v>1692</v>
      </c>
    </row>
    <row r="1387" spans="2:3">
      <c r="B1387" s="273" t="s">
        <v>3535</v>
      </c>
      <c r="C1387" s="403" t="s">
        <v>3536</v>
      </c>
    </row>
    <row r="1388" spans="2:3">
      <c r="B1388" s="273" t="s">
        <v>3537</v>
      </c>
      <c r="C1388" s="403" t="s">
        <v>3538</v>
      </c>
    </row>
    <row r="1389" spans="2:3">
      <c r="B1389" s="273" t="s">
        <v>3539</v>
      </c>
      <c r="C1389" s="403" t="s">
        <v>3540</v>
      </c>
    </row>
    <row r="1390" spans="2:3">
      <c r="B1390" s="273" t="s">
        <v>3541</v>
      </c>
      <c r="C1390" s="403" t="s">
        <v>3542</v>
      </c>
    </row>
    <row r="1391" spans="2:3">
      <c r="B1391" s="273" t="s">
        <v>3543</v>
      </c>
      <c r="C1391" s="403" t="s">
        <v>3544</v>
      </c>
    </row>
    <row r="1392" spans="2:3">
      <c r="B1392" s="273" t="s">
        <v>3545</v>
      </c>
      <c r="C1392" s="403" t="s">
        <v>3546</v>
      </c>
    </row>
    <row r="1393" spans="2:3">
      <c r="B1393" s="273" t="s">
        <v>3547</v>
      </c>
      <c r="C1393" s="403" t="s">
        <v>3548</v>
      </c>
    </row>
    <row r="1394" spans="2:3">
      <c r="B1394" s="273" t="s">
        <v>3549</v>
      </c>
      <c r="C1394" s="403" t="s">
        <v>3550</v>
      </c>
    </row>
    <row r="1395" spans="2:3">
      <c r="B1395" s="273" t="s">
        <v>3551</v>
      </c>
      <c r="C1395" s="403" t="s">
        <v>3552</v>
      </c>
    </row>
    <row r="1396" spans="2:3">
      <c r="B1396" s="273" t="s">
        <v>3553</v>
      </c>
      <c r="C1396" s="403" t="s">
        <v>3554</v>
      </c>
    </row>
    <row r="1397" spans="2:3">
      <c r="B1397" s="273" t="s">
        <v>3555</v>
      </c>
      <c r="C1397" s="403" t="s">
        <v>3556</v>
      </c>
    </row>
    <row r="1398" spans="2:3">
      <c r="B1398" s="273" t="s">
        <v>3557</v>
      </c>
      <c r="C1398" s="403" t="s">
        <v>3558</v>
      </c>
    </row>
    <row r="1399" spans="2:3">
      <c r="B1399" s="273" t="s">
        <v>3559</v>
      </c>
      <c r="C1399" s="403" t="s">
        <v>3560</v>
      </c>
    </row>
    <row r="1400" spans="2:3">
      <c r="B1400" s="273" t="s">
        <v>4763</v>
      </c>
      <c r="C1400" s="403" t="s">
        <v>4764</v>
      </c>
    </row>
    <row r="1401" spans="2:3">
      <c r="B1401" s="273" t="s">
        <v>4765</v>
      </c>
      <c r="C1401" s="403" t="s">
        <v>4766</v>
      </c>
    </row>
    <row r="1402" spans="2:3">
      <c r="B1402" s="273" t="s">
        <v>3561</v>
      </c>
      <c r="C1402" s="403" t="s">
        <v>3562</v>
      </c>
    </row>
    <row r="1403" spans="2:3">
      <c r="B1403" s="273" t="s">
        <v>3563</v>
      </c>
      <c r="C1403" s="403" t="s">
        <v>3564</v>
      </c>
    </row>
    <row r="1404" spans="2:3">
      <c r="B1404" s="273" t="s">
        <v>3565</v>
      </c>
      <c r="C1404" s="403" t="s">
        <v>3566</v>
      </c>
    </row>
    <row r="1405" spans="2:3">
      <c r="B1405" s="273" t="s">
        <v>1220</v>
      </c>
      <c r="C1405" s="403" t="s">
        <v>3567</v>
      </c>
    </row>
    <row r="1406" spans="2:3">
      <c r="B1406" s="273" t="s">
        <v>1221</v>
      </c>
      <c r="C1406" s="403" t="s">
        <v>3568</v>
      </c>
    </row>
    <row r="1407" spans="2:3">
      <c r="B1407" s="273" t="s">
        <v>3569</v>
      </c>
      <c r="C1407" s="403" t="s">
        <v>3570</v>
      </c>
    </row>
    <row r="1408" spans="2:3">
      <c r="B1408" s="273" t="s">
        <v>3571</v>
      </c>
      <c r="C1408" s="403" t="s">
        <v>4767</v>
      </c>
    </row>
    <row r="1409" spans="2:3">
      <c r="B1409" s="273" t="s">
        <v>3572</v>
      </c>
      <c r="C1409" s="403" t="s">
        <v>3573</v>
      </c>
    </row>
    <row r="1410" spans="2:3">
      <c r="B1410" s="273" t="s">
        <v>1222</v>
      </c>
      <c r="C1410" s="403" t="s">
        <v>3574</v>
      </c>
    </row>
    <row r="1411" spans="2:3">
      <c r="B1411" s="273" t="s">
        <v>1223</v>
      </c>
      <c r="C1411" s="403" t="s">
        <v>3575</v>
      </c>
    </row>
    <row r="1412" spans="2:3">
      <c r="B1412" s="273" t="s">
        <v>1224</v>
      </c>
      <c r="C1412" s="403" t="s">
        <v>3576</v>
      </c>
    </row>
    <row r="1413" spans="2:3">
      <c r="B1413" s="273" t="s">
        <v>1225</v>
      </c>
      <c r="C1413" s="403" t="s">
        <v>3577</v>
      </c>
    </row>
    <row r="1414" spans="2:3">
      <c r="B1414" s="273" t="s">
        <v>1226</v>
      </c>
      <c r="C1414" s="403" t="s">
        <v>3578</v>
      </c>
    </row>
    <row r="1415" spans="2:3">
      <c r="B1415" s="273" t="s">
        <v>1227</v>
      </c>
      <c r="C1415" s="403" t="s">
        <v>3579</v>
      </c>
    </row>
    <row r="1416" spans="2:3">
      <c r="B1416" s="273" t="s">
        <v>1228</v>
      </c>
      <c r="C1416" s="403" t="s">
        <v>3580</v>
      </c>
    </row>
    <row r="1417" spans="2:3">
      <c r="B1417" s="273" t="s">
        <v>1229</v>
      </c>
      <c r="C1417" s="403" t="s">
        <v>3581</v>
      </c>
    </row>
    <row r="1418" spans="2:3">
      <c r="B1418" s="273" t="s">
        <v>3582</v>
      </c>
      <c r="C1418" s="403" t="s">
        <v>3583</v>
      </c>
    </row>
    <row r="1419" spans="2:3">
      <c r="B1419" s="273" t="s">
        <v>3584</v>
      </c>
      <c r="C1419" s="403" t="s">
        <v>3585</v>
      </c>
    </row>
    <row r="1420" spans="2:3">
      <c r="B1420" s="273" t="s">
        <v>3586</v>
      </c>
      <c r="C1420" s="403" t="s">
        <v>3587</v>
      </c>
    </row>
    <row r="1421" spans="2:3">
      <c r="B1421" s="273" t="s">
        <v>3588</v>
      </c>
      <c r="C1421" s="403" t="s">
        <v>3589</v>
      </c>
    </row>
    <row r="1422" spans="2:3">
      <c r="B1422" s="273" t="s">
        <v>3590</v>
      </c>
      <c r="C1422" s="403" t="s">
        <v>3591</v>
      </c>
    </row>
    <row r="1423" spans="2:3">
      <c r="B1423" s="273" t="s">
        <v>4397</v>
      </c>
      <c r="C1423" s="403" t="s">
        <v>4768</v>
      </c>
    </row>
    <row r="1424" spans="2:3">
      <c r="B1424" s="273" t="s">
        <v>1230</v>
      </c>
      <c r="C1424" s="403" t="s">
        <v>3592</v>
      </c>
    </row>
    <row r="1425" spans="2:3">
      <c r="B1425" s="273" t="s">
        <v>1231</v>
      </c>
      <c r="C1425" s="403" t="s">
        <v>3593</v>
      </c>
    </row>
    <row r="1426" spans="2:3">
      <c r="B1426" s="273" t="s">
        <v>4769</v>
      </c>
      <c r="C1426" s="403" t="s">
        <v>4770</v>
      </c>
    </row>
    <row r="1427" spans="2:3">
      <c r="B1427" s="273" t="s">
        <v>4771</v>
      </c>
      <c r="C1427" s="403" t="s">
        <v>4772</v>
      </c>
    </row>
    <row r="1428" spans="2:3">
      <c r="B1428" s="273" t="s">
        <v>4773</v>
      </c>
      <c r="C1428" s="403" t="s">
        <v>4774</v>
      </c>
    </row>
    <row r="1429" spans="2:3">
      <c r="B1429" s="273" t="s">
        <v>1232</v>
      </c>
      <c r="C1429" s="403" t="s">
        <v>3594</v>
      </c>
    </row>
    <row r="1430" spans="2:3">
      <c r="B1430" s="273" t="s">
        <v>1233</v>
      </c>
      <c r="C1430" s="403" t="s">
        <v>3595</v>
      </c>
    </row>
    <row r="1431" spans="2:3">
      <c r="B1431" s="273" t="s">
        <v>3596</v>
      </c>
      <c r="C1431" s="403" t="s">
        <v>3597</v>
      </c>
    </row>
    <row r="1432" spans="2:3">
      <c r="B1432" s="273" t="s">
        <v>3598</v>
      </c>
      <c r="C1432" s="403" t="s">
        <v>3599</v>
      </c>
    </row>
    <row r="1433" spans="2:3">
      <c r="B1433" s="273" t="s">
        <v>3600</v>
      </c>
      <c r="C1433" s="403" t="s">
        <v>3601</v>
      </c>
    </row>
    <row r="1434" spans="2:3">
      <c r="B1434" s="273" t="s">
        <v>3602</v>
      </c>
      <c r="C1434" s="403" t="s">
        <v>3603</v>
      </c>
    </row>
    <row r="1435" spans="2:3">
      <c r="B1435" s="273" t="s">
        <v>3604</v>
      </c>
      <c r="C1435" s="403" t="s">
        <v>3605</v>
      </c>
    </row>
    <row r="1436" spans="2:3">
      <c r="B1436" s="273" t="s">
        <v>3606</v>
      </c>
      <c r="C1436" s="403" t="s">
        <v>3607</v>
      </c>
    </row>
    <row r="1437" spans="2:3">
      <c r="B1437" s="273" t="s">
        <v>3608</v>
      </c>
      <c r="C1437" s="403" t="s">
        <v>3609</v>
      </c>
    </row>
    <row r="1438" spans="2:3">
      <c r="B1438" s="273" t="s">
        <v>3610</v>
      </c>
      <c r="C1438" s="403" t="s">
        <v>3611</v>
      </c>
    </row>
    <row r="1439" spans="2:3">
      <c r="B1439" s="273" t="s">
        <v>3612</v>
      </c>
      <c r="C1439" s="403" t="s">
        <v>3613</v>
      </c>
    </row>
    <row r="1440" spans="2:3">
      <c r="B1440" s="273" t="s">
        <v>3614</v>
      </c>
      <c r="C1440" s="403" t="s">
        <v>1767</v>
      </c>
    </row>
    <row r="1441" spans="2:3">
      <c r="B1441" s="273" t="s">
        <v>3615</v>
      </c>
      <c r="C1441" s="403" t="s">
        <v>3616</v>
      </c>
    </row>
    <row r="1442" spans="2:3">
      <c r="B1442" s="273" t="s">
        <v>1234</v>
      </c>
      <c r="C1442" s="403" t="s">
        <v>3617</v>
      </c>
    </row>
    <row r="1443" spans="2:3">
      <c r="B1443" s="273" t="s">
        <v>1235</v>
      </c>
      <c r="C1443" s="403" t="s">
        <v>3618</v>
      </c>
    </row>
    <row r="1444" spans="2:3">
      <c r="B1444" s="273" t="s">
        <v>3619</v>
      </c>
      <c r="C1444" s="403" t="s">
        <v>3620</v>
      </c>
    </row>
    <row r="1445" spans="2:3">
      <c r="B1445" s="273" t="s">
        <v>3621</v>
      </c>
      <c r="C1445" s="403" t="s">
        <v>3622</v>
      </c>
    </row>
    <row r="1446" spans="2:3">
      <c r="B1446" s="273" t="s">
        <v>3623</v>
      </c>
      <c r="C1446" s="403" t="s">
        <v>3624</v>
      </c>
    </row>
    <row r="1447" spans="2:3">
      <c r="B1447" s="273" t="s">
        <v>3625</v>
      </c>
      <c r="C1447" s="403" t="s">
        <v>3626</v>
      </c>
    </row>
    <row r="1448" spans="2:3">
      <c r="B1448" s="273" t="s">
        <v>3627</v>
      </c>
      <c r="C1448" s="403" t="s">
        <v>3628</v>
      </c>
    </row>
    <row r="1449" spans="2:3">
      <c r="B1449" s="273" t="s">
        <v>3629</v>
      </c>
      <c r="C1449" s="403" t="s">
        <v>3630</v>
      </c>
    </row>
    <row r="1450" spans="2:3">
      <c r="B1450" s="273" t="s">
        <v>3631</v>
      </c>
      <c r="C1450" s="403" t="s">
        <v>3632</v>
      </c>
    </row>
    <row r="1451" spans="2:3">
      <c r="B1451" s="273" t="s">
        <v>3633</v>
      </c>
      <c r="C1451" s="403" t="s">
        <v>3634</v>
      </c>
    </row>
    <row r="1452" spans="2:3">
      <c r="B1452" s="273" t="s">
        <v>3635</v>
      </c>
      <c r="C1452" s="403" t="s">
        <v>3636</v>
      </c>
    </row>
    <row r="1453" spans="2:3">
      <c r="B1453" s="273" t="s">
        <v>1236</v>
      </c>
      <c r="C1453" s="403" t="s">
        <v>2454</v>
      </c>
    </row>
    <row r="1454" spans="2:3">
      <c r="B1454" s="273" t="s">
        <v>1237</v>
      </c>
      <c r="C1454" s="403" t="s">
        <v>3637</v>
      </c>
    </row>
    <row r="1455" spans="2:3">
      <c r="B1455" s="273" t="s">
        <v>1238</v>
      </c>
      <c r="C1455" s="403" t="s">
        <v>1997</v>
      </c>
    </row>
    <row r="1456" spans="2:3">
      <c r="B1456" s="273" t="s">
        <v>1239</v>
      </c>
      <c r="C1456" s="403" t="s">
        <v>3638</v>
      </c>
    </row>
    <row r="1457" spans="2:3">
      <c r="B1457" s="273" t="s">
        <v>3639</v>
      </c>
      <c r="C1457" s="403" t="s">
        <v>3467</v>
      </c>
    </row>
    <row r="1458" spans="2:3">
      <c r="B1458" s="273" t="s">
        <v>1240</v>
      </c>
      <c r="C1458" s="403" t="s">
        <v>3640</v>
      </c>
    </row>
    <row r="1459" spans="2:3">
      <c r="B1459" s="273" t="s">
        <v>1241</v>
      </c>
      <c r="C1459" s="403" t="s">
        <v>3641</v>
      </c>
    </row>
    <row r="1460" spans="2:3">
      <c r="B1460" s="273" t="s">
        <v>1242</v>
      </c>
      <c r="C1460" s="403" t="s">
        <v>3642</v>
      </c>
    </row>
    <row r="1461" spans="2:3">
      <c r="B1461" s="273" t="s">
        <v>1243</v>
      </c>
      <c r="C1461" s="403" t="s">
        <v>3643</v>
      </c>
    </row>
    <row r="1462" spans="2:3">
      <c r="B1462" s="273" t="s">
        <v>1244</v>
      </c>
      <c r="C1462" s="403" t="s">
        <v>3644</v>
      </c>
    </row>
    <row r="1463" spans="2:3">
      <c r="B1463" s="273" t="s">
        <v>1245</v>
      </c>
      <c r="C1463" s="403" t="s">
        <v>3645</v>
      </c>
    </row>
    <row r="1464" spans="2:3">
      <c r="B1464" s="273" t="s">
        <v>3646</v>
      </c>
      <c r="C1464" s="403" t="s">
        <v>3647</v>
      </c>
    </row>
    <row r="1465" spans="2:3">
      <c r="B1465" s="273" t="s">
        <v>1246</v>
      </c>
      <c r="C1465" s="403" t="s">
        <v>3648</v>
      </c>
    </row>
    <row r="1466" spans="2:3">
      <c r="B1466" s="273" t="s">
        <v>1247</v>
      </c>
      <c r="C1466" s="403" t="s">
        <v>3649</v>
      </c>
    </row>
    <row r="1467" spans="2:3">
      <c r="B1467" s="273" t="s">
        <v>1248</v>
      </c>
      <c r="C1467" s="403" t="s">
        <v>3650</v>
      </c>
    </row>
    <row r="1468" spans="2:3">
      <c r="B1468" s="273" t="s">
        <v>1249</v>
      </c>
      <c r="C1468" s="403" t="s">
        <v>3651</v>
      </c>
    </row>
    <row r="1469" spans="2:3">
      <c r="B1469" s="273" t="s">
        <v>1250</v>
      </c>
      <c r="C1469" s="403" t="s">
        <v>3652</v>
      </c>
    </row>
    <row r="1470" spans="2:3">
      <c r="B1470" s="273" t="s">
        <v>3653</v>
      </c>
      <c r="C1470" s="403" t="s">
        <v>3654</v>
      </c>
    </row>
    <row r="1471" spans="2:3">
      <c r="B1471" s="273" t="s">
        <v>1251</v>
      </c>
      <c r="C1471" s="403" t="s">
        <v>3655</v>
      </c>
    </row>
    <row r="1472" spans="2:3">
      <c r="B1472" s="273" t="s">
        <v>1252</v>
      </c>
      <c r="C1472" s="403" t="s">
        <v>3656</v>
      </c>
    </row>
    <row r="1473" spans="2:3">
      <c r="B1473" s="273" t="s">
        <v>1253</v>
      </c>
      <c r="C1473" s="403" t="s">
        <v>3657</v>
      </c>
    </row>
    <row r="1474" spans="2:3">
      <c r="B1474" s="273" t="s">
        <v>3658</v>
      </c>
      <c r="C1474" s="403" t="s">
        <v>1876</v>
      </c>
    </row>
    <row r="1475" spans="2:3">
      <c r="B1475" s="273" t="s">
        <v>3659</v>
      </c>
      <c r="C1475" s="403" t="s">
        <v>3660</v>
      </c>
    </row>
    <row r="1476" spans="2:3">
      <c r="B1476" s="273" t="s">
        <v>1254</v>
      </c>
      <c r="C1476" s="403" t="s">
        <v>3661</v>
      </c>
    </row>
    <row r="1477" spans="2:3">
      <c r="B1477" s="273" t="s">
        <v>1255</v>
      </c>
      <c r="C1477" s="403" t="s">
        <v>3662</v>
      </c>
    </row>
    <row r="1478" spans="2:3">
      <c r="B1478" s="273" t="s">
        <v>1256</v>
      </c>
      <c r="C1478" s="403" t="s">
        <v>3663</v>
      </c>
    </row>
    <row r="1479" spans="2:3">
      <c r="B1479" s="273" t="s">
        <v>3664</v>
      </c>
      <c r="C1479" s="403" t="s">
        <v>1876</v>
      </c>
    </row>
    <row r="1480" spans="2:3">
      <c r="B1480" s="273" t="s">
        <v>1257</v>
      </c>
      <c r="C1480" s="403" t="s">
        <v>3380</v>
      </c>
    </row>
    <row r="1481" spans="2:3">
      <c r="B1481" s="273" t="s">
        <v>1258</v>
      </c>
      <c r="C1481" s="403" t="s">
        <v>3665</v>
      </c>
    </row>
    <row r="1482" spans="2:3">
      <c r="B1482" s="273" t="s">
        <v>1259</v>
      </c>
      <c r="C1482" s="403" t="s">
        <v>1636</v>
      </c>
    </row>
    <row r="1483" spans="2:3">
      <c r="B1483" s="273" t="s">
        <v>1260</v>
      </c>
      <c r="C1483" s="403" t="s">
        <v>3666</v>
      </c>
    </row>
    <row r="1484" spans="2:3">
      <c r="B1484" s="273" t="s">
        <v>1261</v>
      </c>
      <c r="C1484" s="403" t="s">
        <v>3667</v>
      </c>
    </row>
    <row r="1485" spans="2:3">
      <c r="B1485" s="273" t="s">
        <v>1262</v>
      </c>
      <c r="C1485" s="403" t="s">
        <v>4775</v>
      </c>
    </row>
    <row r="1486" spans="2:3">
      <c r="B1486" s="273" t="s">
        <v>1263</v>
      </c>
      <c r="C1486" s="403" t="s">
        <v>3488</v>
      </c>
    </row>
    <row r="1487" spans="2:3">
      <c r="B1487" s="273" t="s">
        <v>1264</v>
      </c>
      <c r="C1487" s="403" t="s">
        <v>3668</v>
      </c>
    </row>
    <row r="1488" spans="2:3">
      <c r="B1488" s="273" t="s">
        <v>3669</v>
      </c>
      <c r="C1488" s="403" t="s">
        <v>2576</v>
      </c>
    </row>
    <row r="1489" spans="2:3">
      <c r="B1489" s="273" t="s">
        <v>3670</v>
      </c>
      <c r="C1489" s="403" t="s">
        <v>4398</v>
      </c>
    </row>
    <row r="1490" spans="2:3">
      <c r="B1490" s="273" t="s">
        <v>4399</v>
      </c>
      <c r="C1490" s="403" t="s">
        <v>2578</v>
      </c>
    </row>
    <row r="1491" spans="2:3">
      <c r="B1491" s="273" t="s">
        <v>1265</v>
      </c>
      <c r="C1491" s="403" t="s">
        <v>3671</v>
      </c>
    </row>
    <row r="1492" spans="2:3">
      <c r="B1492" s="273" t="s">
        <v>1266</v>
      </c>
      <c r="C1492" s="403" t="s">
        <v>3671</v>
      </c>
    </row>
    <row r="1493" spans="2:3">
      <c r="B1493" s="273" t="s">
        <v>1267</v>
      </c>
      <c r="C1493" s="403" t="s">
        <v>3672</v>
      </c>
    </row>
    <row r="1494" spans="2:3">
      <c r="B1494" s="273" t="s">
        <v>1268</v>
      </c>
      <c r="C1494" s="403" t="s">
        <v>2293</v>
      </c>
    </row>
    <row r="1495" spans="2:3">
      <c r="B1495" s="273" t="s">
        <v>1269</v>
      </c>
      <c r="C1495" s="403" t="s">
        <v>2293</v>
      </c>
    </row>
    <row r="1496" spans="2:3">
      <c r="B1496" s="273" t="s">
        <v>1270</v>
      </c>
      <c r="C1496" s="403" t="s">
        <v>3673</v>
      </c>
    </row>
    <row r="1497" spans="2:3">
      <c r="B1497" s="273" t="s">
        <v>3674</v>
      </c>
      <c r="C1497" s="403" t="s">
        <v>3675</v>
      </c>
    </row>
    <row r="1498" spans="2:3">
      <c r="B1498" s="273" t="s">
        <v>3676</v>
      </c>
      <c r="C1498" s="403" t="s">
        <v>1876</v>
      </c>
    </row>
    <row r="1499" spans="2:3">
      <c r="B1499" s="273" t="s">
        <v>3677</v>
      </c>
      <c r="C1499" s="403" t="s">
        <v>3678</v>
      </c>
    </row>
    <row r="1500" spans="2:3">
      <c r="B1500" s="273" t="s">
        <v>1271</v>
      </c>
      <c r="C1500" s="403" t="s">
        <v>3679</v>
      </c>
    </row>
    <row r="1501" spans="2:3">
      <c r="B1501" s="273" t="s">
        <v>1272</v>
      </c>
      <c r="C1501" s="403" t="s">
        <v>3680</v>
      </c>
    </row>
    <row r="1502" spans="2:3">
      <c r="B1502" s="273" t="s">
        <v>1273</v>
      </c>
      <c r="C1502" s="403" t="s">
        <v>3681</v>
      </c>
    </row>
    <row r="1503" spans="2:3">
      <c r="B1503" s="273" t="s">
        <v>1274</v>
      </c>
      <c r="C1503" s="403" t="s">
        <v>3682</v>
      </c>
    </row>
    <row r="1504" spans="2:3">
      <c r="B1504" s="273" t="s">
        <v>1275</v>
      </c>
      <c r="C1504" s="403" t="s">
        <v>3682</v>
      </c>
    </row>
    <row r="1505" spans="2:3">
      <c r="B1505" s="273" t="s">
        <v>1276</v>
      </c>
      <c r="C1505" s="403" t="s">
        <v>3683</v>
      </c>
    </row>
    <row r="1506" spans="2:3">
      <c r="B1506" s="273" t="s">
        <v>1277</v>
      </c>
      <c r="C1506" s="403" t="s">
        <v>3684</v>
      </c>
    </row>
    <row r="1507" spans="2:3">
      <c r="B1507" s="273" t="s">
        <v>1278</v>
      </c>
      <c r="C1507" s="403" t="s">
        <v>3685</v>
      </c>
    </row>
    <row r="1508" spans="2:3">
      <c r="B1508" s="273" t="s">
        <v>1279</v>
      </c>
      <c r="C1508" s="403" t="s">
        <v>3686</v>
      </c>
    </row>
    <row r="1509" spans="2:3">
      <c r="B1509" s="273" t="s">
        <v>1280</v>
      </c>
      <c r="C1509" s="403" t="s">
        <v>3687</v>
      </c>
    </row>
    <row r="1510" spans="2:3">
      <c r="B1510" s="273" t="s">
        <v>3688</v>
      </c>
      <c r="C1510" s="403" t="s">
        <v>3689</v>
      </c>
    </row>
    <row r="1511" spans="2:3">
      <c r="B1511" s="273" t="s">
        <v>3690</v>
      </c>
      <c r="C1511" s="403" t="s">
        <v>3691</v>
      </c>
    </row>
    <row r="1512" spans="2:3">
      <c r="B1512" s="273" t="s">
        <v>3692</v>
      </c>
      <c r="C1512" s="403" t="s">
        <v>3693</v>
      </c>
    </row>
    <row r="1513" spans="2:3">
      <c r="B1513" s="273" t="s">
        <v>1281</v>
      </c>
      <c r="C1513" s="403" t="s">
        <v>3597</v>
      </c>
    </row>
    <row r="1514" spans="2:3">
      <c r="B1514" s="273" t="s">
        <v>1282</v>
      </c>
      <c r="C1514" s="403" t="s">
        <v>3694</v>
      </c>
    </row>
    <row r="1515" spans="2:3">
      <c r="B1515" s="273" t="s">
        <v>3695</v>
      </c>
      <c r="C1515" s="403" t="s">
        <v>3696</v>
      </c>
    </row>
    <row r="1516" spans="2:3">
      <c r="B1516" s="273" t="s">
        <v>3697</v>
      </c>
      <c r="C1516" s="403" t="s">
        <v>3696</v>
      </c>
    </row>
    <row r="1517" spans="2:3">
      <c r="B1517" s="273" t="s">
        <v>1283</v>
      </c>
      <c r="C1517" s="403" t="s">
        <v>3620</v>
      </c>
    </row>
    <row r="1518" spans="2:3">
      <c r="B1518" s="273" t="s">
        <v>1284</v>
      </c>
      <c r="C1518" s="403" t="s">
        <v>3698</v>
      </c>
    </row>
    <row r="1519" spans="2:3">
      <c r="B1519" s="273" t="s">
        <v>1285</v>
      </c>
      <c r="C1519" s="403" t="s">
        <v>3699</v>
      </c>
    </row>
    <row r="1520" spans="2:3">
      <c r="B1520" s="273" t="s">
        <v>1286</v>
      </c>
      <c r="C1520" s="403" t="s">
        <v>3700</v>
      </c>
    </row>
    <row r="1521" spans="2:3">
      <c r="B1521" s="273" t="s">
        <v>1287</v>
      </c>
      <c r="C1521" s="403" t="s">
        <v>3701</v>
      </c>
    </row>
    <row r="1522" spans="2:3">
      <c r="B1522" s="273" t="s">
        <v>1288</v>
      </c>
      <c r="C1522" s="403" t="s">
        <v>3702</v>
      </c>
    </row>
    <row r="1523" spans="2:3">
      <c r="B1523" s="273" t="s">
        <v>1289</v>
      </c>
      <c r="C1523" s="403" t="s">
        <v>3703</v>
      </c>
    </row>
    <row r="1524" spans="2:3">
      <c r="B1524" s="273" t="s">
        <v>3704</v>
      </c>
      <c r="C1524" s="403" t="s">
        <v>3705</v>
      </c>
    </row>
    <row r="1525" spans="2:3">
      <c r="B1525" s="273" t="s">
        <v>3706</v>
      </c>
      <c r="C1525" s="403" t="s">
        <v>3707</v>
      </c>
    </row>
    <row r="1526" spans="2:3">
      <c r="B1526" s="273" t="s">
        <v>1290</v>
      </c>
      <c r="C1526" s="403" t="s">
        <v>3708</v>
      </c>
    </row>
    <row r="1527" spans="2:3">
      <c r="B1527" s="273" t="s">
        <v>1291</v>
      </c>
      <c r="C1527" s="403" t="s">
        <v>3709</v>
      </c>
    </row>
    <row r="1528" spans="2:3">
      <c r="B1528" s="273" t="s">
        <v>1292</v>
      </c>
      <c r="C1528" s="403" t="s">
        <v>3710</v>
      </c>
    </row>
    <row r="1529" spans="2:3">
      <c r="B1529" s="273" t="s">
        <v>1293</v>
      </c>
      <c r="C1529" s="403" t="s">
        <v>3711</v>
      </c>
    </row>
    <row r="1530" spans="2:3">
      <c r="B1530" s="273" t="s">
        <v>1294</v>
      </c>
      <c r="C1530" s="403" t="s">
        <v>1637</v>
      </c>
    </row>
    <row r="1531" spans="2:3">
      <c r="B1531" s="273" t="s">
        <v>1295</v>
      </c>
      <c r="C1531" s="403" t="s">
        <v>3712</v>
      </c>
    </row>
    <row r="1532" spans="2:3">
      <c r="B1532" s="273" t="s">
        <v>1296</v>
      </c>
      <c r="C1532" s="403" t="s">
        <v>3713</v>
      </c>
    </row>
    <row r="1533" spans="2:3">
      <c r="B1533" s="273" t="s">
        <v>1297</v>
      </c>
      <c r="C1533" s="403" t="s">
        <v>3714</v>
      </c>
    </row>
    <row r="1534" spans="2:3">
      <c r="B1534" s="273" t="s">
        <v>1298</v>
      </c>
      <c r="C1534" s="403" t="s">
        <v>3715</v>
      </c>
    </row>
    <row r="1535" spans="2:3">
      <c r="B1535" s="273" t="s">
        <v>3716</v>
      </c>
      <c r="C1535" s="403" t="s">
        <v>3717</v>
      </c>
    </row>
    <row r="1536" spans="2:3">
      <c r="B1536" s="273" t="s">
        <v>3718</v>
      </c>
      <c r="C1536" s="403" t="s">
        <v>3717</v>
      </c>
    </row>
    <row r="1537" spans="2:3">
      <c r="B1537" s="273" t="s">
        <v>1299</v>
      </c>
      <c r="C1537" s="403" t="s">
        <v>2060</v>
      </c>
    </row>
    <row r="1538" spans="2:3">
      <c r="B1538" s="273" t="s">
        <v>1300</v>
      </c>
      <c r="C1538" s="403" t="s">
        <v>3719</v>
      </c>
    </row>
    <row r="1539" spans="2:3">
      <c r="B1539" s="273" t="s">
        <v>3720</v>
      </c>
      <c r="C1539" s="403" t="s">
        <v>2016</v>
      </c>
    </row>
    <row r="1540" spans="2:3">
      <c r="B1540" s="273" t="s">
        <v>3721</v>
      </c>
      <c r="C1540" s="403" t="s">
        <v>3722</v>
      </c>
    </row>
    <row r="1541" spans="2:3">
      <c r="B1541" s="273" t="s">
        <v>3723</v>
      </c>
      <c r="C1541" s="403" t="s">
        <v>3724</v>
      </c>
    </row>
    <row r="1542" spans="2:3">
      <c r="B1542" s="273" t="s">
        <v>3725</v>
      </c>
      <c r="C1542" s="403" t="s">
        <v>3726</v>
      </c>
    </row>
    <row r="1543" spans="2:3">
      <c r="B1543" s="273" t="s">
        <v>3727</v>
      </c>
      <c r="C1543" s="403" t="s">
        <v>3728</v>
      </c>
    </row>
    <row r="1544" spans="2:3">
      <c r="B1544" s="273" t="s">
        <v>3729</v>
      </c>
      <c r="C1544" s="403" t="s">
        <v>3730</v>
      </c>
    </row>
    <row r="1545" spans="2:3">
      <c r="B1545" s="273" t="s">
        <v>3731</v>
      </c>
      <c r="C1545" s="403" t="s">
        <v>4776</v>
      </c>
    </row>
    <row r="1546" spans="2:3">
      <c r="B1546" s="273" t="s">
        <v>3732</v>
      </c>
      <c r="C1546" s="403" t="s">
        <v>3733</v>
      </c>
    </row>
    <row r="1547" spans="2:3">
      <c r="B1547" s="273" t="s">
        <v>3734</v>
      </c>
      <c r="C1547" s="403" t="s">
        <v>3735</v>
      </c>
    </row>
    <row r="1548" spans="2:3">
      <c r="B1548" s="273" t="s">
        <v>3736</v>
      </c>
      <c r="C1548" s="403" t="s">
        <v>3737</v>
      </c>
    </row>
    <row r="1549" spans="2:3">
      <c r="B1549" s="273" t="s">
        <v>4400</v>
      </c>
      <c r="C1549" s="403" t="s">
        <v>4401</v>
      </c>
    </row>
    <row r="1550" spans="2:3">
      <c r="B1550" s="273" t="s">
        <v>4777</v>
      </c>
      <c r="C1550" s="403" t="s">
        <v>4778</v>
      </c>
    </row>
    <row r="1551" spans="2:3">
      <c r="B1551" s="273" t="s">
        <v>3738</v>
      </c>
      <c r="C1551" s="403" t="s">
        <v>3739</v>
      </c>
    </row>
    <row r="1552" spans="2:3">
      <c r="B1552" s="273" t="s">
        <v>3740</v>
      </c>
      <c r="C1552" s="403" t="s">
        <v>3739</v>
      </c>
    </row>
    <row r="1553" spans="2:3">
      <c r="B1553" s="273" t="s">
        <v>3741</v>
      </c>
      <c r="C1553" s="403" t="s">
        <v>2659</v>
      </c>
    </row>
    <row r="1554" spans="2:3">
      <c r="B1554" s="273" t="s">
        <v>3742</v>
      </c>
      <c r="C1554" s="403" t="s">
        <v>3743</v>
      </c>
    </row>
    <row r="1555" spans="2:3">
      <c r="B1555" s="273" t="s">
        <v>3744</v>
      </c>
      <c r="C1555" s="403" t="s">
        <v>3745</v>
      </c>
    </row>
    <row r="1556" spans="2:3">
      <c r="B1556" s="273" t="s">
        <v>3746</v>
      </c>
      <c r="C1556" s="403" t="s">
        <v>3747</v>
      </c>
    </row>
    <row r="1557" spans="2:3">
      <c r="B1557" s="273" t="s">
        <v>3748</v>
      </c>
      <c r="C1557" s="403" t="s">
        <v>3749</v>
      </c>
    </row>
    <row r="1558" spans="2:3">
      <c r="B1558" s="273" t="s">
        <v>4402</v>
      </c>
      <c r="C1558" s="403" t="s">
        <v>4403</v>
      </c>
    </row>
    <row r="1559" spans="2:3">
      <c r="B1559" s="273" t="s">
        <v>1301</v>
      </c>
      <c r="C1559" s="403" t="s">
        <v>2028</v>
      </c>
    </row>
    <row r="1560" spans="2:3">
      <c r="B1560" s="273" t="s">
        <v>1302</v>
      </c>
      <c r="C1560" s="403" t="s">
        <v>3750</v>
      </c>
    </row>
    <row r="1561" spans="2:3">
      <c r="B1561" s="273" t="s">
        <v>1303</v>
      </c>
      <c r="C1561" s="403" t="s">
        <v>1640</v>
      </c>
    </row>
    <row r="1562" spans="2:3">
      <c r="B1562" s="273" t="s">
        <v>1304</v>
      </c>
      <c r="C1562" s="403" t="s">
        <v>3751</v>
      </c>
    </row>
    <row r="1563" spans="2:3">
      <c r="B1563" s="273" t="s">
        <v>1305</v>
      </c>
      <c r="C1563" s="403" t="s">
        <v>3752</v>
      </c>
    </row>
    <row r="1564" spans="2:3">
      <c r="B1564" s="273" t="s">
        <v>3753</v>
      </c>
      <c r="C1564" s="403" t="s">
        <v>3754</v>
      </c>
    </row>
    <row r="1565" spans="2:3">
      <c r="B1565" s="273" t="s">
        <v>1306</v>
      </c>
      <c r="C1565" s="403" t="s">
        <v>3755</v>
      </c>
    </row>
    <row r="1566" spans="2:3">
      <c r="B1566" s="273" t="s">
        <v>1307</v>
      </c>
      <c r="C1566" s="403" t="s">
        <v>3756</v>
      </c>
    </row>
    <row r="1567" spans="2:3">
      <c r="B1567" s="273" t="s">
        <v>1308</v>
      </c>
      <c r="C1567" s="403" t="s">
        <v>3757</v>
      </c>
    </row>
    <row r="1568" spans="2:3">
      <c r="B1568" s="273" t="s">
        <v>1309</v>
      </c>
      <c r="C1568" s="403" t="s">
        <v>3758</v>
      </c>
    </row>
    <row r="1569" spans="2:3">
      <c r="B1569" s="273" t="s">
        <v>1310</v>
      </c>
      <c r="C1569" s="403" t="s">
        <v>3759</v>
      </c>
    </row>
    <row r="1570" spans="2:3">
      <c r="B1570" s="273" t="s">
        <v>1311</v>
      </c>
      <c r="C1570" s="403" t="s">
        <v>3760</v>
      </c>
    </row>
    <row r="1571" spans="2:3">
      <c r="B1571" s="273" t="s">
        <v>1312</v>
      </c>
      <c r="C1571" s="403" t="s">
        <v>3761</v>
      </c>
    </row>
    <row r="1572" spans="2:3">
      <c r="B1572" s="273" t="s">
        <v>1313</v>
      </c>
      <c r="C1572" s="403" t="s">
        <v>3762</v>
      </c>
    </row>
    <row r="1573" spans="2:3">
      <c r="B1573" s="273" t="s">
        <v>1314</v>
      </c>
      <c r="C1573" s="403" t="s">
        <v>3763</v>
      </c>
    </row>
    <row r="1574" spans="2:3">
      <c r="B1574" s="273" t="s">
        <v>1315</v>
      </c>
      <c r="C1574" s="403" t="s">
        <v>3764</v>
      </c>
    </row>
    <row r="1575" spans="2:3">
      <c r="B1575" s="273" t="s">
        <v>3765</v>
      </c>
      <c r="C1575" s="403" t="s">
        <v>3766</v>
      </c>
    </row>
    <row r="1576" spans="2:3">
      <c r="B1576" s="273" t="s">
        <v>3767</v>
      </c>
      <c r="C1576" s="403" t="s">
        <v>4779</v>
      </c>
    </row>
    <row r="1577" spans="2:3">
      <c r="B1577" s="273" t="s">
        <v>1316</v>
      </c>
      <c r="C1577" s="403" t="s">
        <v>3768</v>
      </c>
    </row>
    <row r="1578" spans="2:3">
      <c r="B1578" s="273" t="s">
        <v>3769</v>
      </c>
      <c r="C1578" s="403" t="s">
        <v>3770</v>
      </c>
    </row>
    <row r="1579" spans="2:3">
      <c r="B1579" s="273" t="s">
        <v>4780</v>
      </c>
      <c r="C1579" s="403" t="s">
        <v>4781</v>
      </c>
    </row>
    <row r="1580" spans="2:3">
      <c r="B1580" s="273" t="s">
        <v>3771</v>
      </c>
      <c r="C1580" s="403" t="s">
        <v>3772</v>
      </c>
    </row>
    <row r="1581" spans="2:3">
      <c r="B1581" s="273" t="s">
        <v>3773</v>
      </c>
      <c r="C1581" s="403" t="s">
        <v>3772</v>
      </c>
    </row>
    <row r="1582" spans="2:3">
      <c r="B1582" s="273" t="s">
        <v>3774</v>
      </c>
      <c r="C1582" s="403" t="s">
        <v>3775</v>
      </c>
    </row>
    <row r="1583" spans="2:3">
      <c r="B1583" s="273" t="s">
        <v>1317</v>
      </c>
      <c r="C1583" s="403" t="s">
        <v>3776</v>
      </c>
    </row>
    <row r="1584" spans="2:3">
      <c r="B1584" s="273" t="s">
        <v>1318</v>
      </c>
      <c r="C1584" s="403" t="s">
        <v>3777</v>
      </c>
    </row>
    <row r="1585" spans="2:3">
      <c r="B1585" s="273" t="s">
        <v>1319</v>
      </c>
      <c r="C1585" s="403" t="s">
        <v>3778</v>
      </c>
    </row>
    <row r="1586" spans="2:3">
      <c r="B1586" s="273" t="s">
        <v>1320</v>
      </c>
      <c r="C1586" s="403" t="s">
        <v>3779</v>
      </c>
    </row>
    <row r="1587" spans="2:3">
      <c r="B1587" s="273" t="s">
        <v>1321</v>
      </c>
      <c r="C1587" s="403" t="s">
        <v>1641</v>
      </c>
    </row>
    <row r="1588" spans="2:3">
      <c r="B1588" s="273" t="s">
        <v>1322</v>
      </c>
      <c r="C1588" s="403" t="s">
        <v>3780</v>
      </c>
    </row>
    <row r="1589" spans="2:3">
      <c r="B1589" s="273" t="s">
        <v>1323</v>
      </c>
      <c r="C1589" s="403" t="s">
        <v>3781</v>
      </c>
    </row>
    <row r="1590" spans="2:3">
      <c r="B1590" s="273" t="s">
        <v>3782</v>
      </c>
      <c r="C1590" s="403" t="s">
        <v>3783</v>
      </c>
    </row>
    <row r="1591" spans="2:3">
      <c r="B1591" s="273" t="s">
        <v>3784</v>
      </c>
      <c r="C1591" s="403" t="s">
        <v>3785</v>
      </c>
    </row>
    <row r="1592" spans="2:3">
      <c r="B1592" s="273" t="s">
        <v>3786</v>
      </c>
      <c r="C1592" s="403" t="s">
        <v>3787</v>
      </c>
    </row>
    <row r="1593" spans="2:3">
      <c r="B1593" s="273" t="s">
        <v>3788</v>
      </c>
      <c r="C1593" s="403" t="s">
        <v>3789</v>
      </c>
    </row>
    <row r="1594" spans="2:3">
      <c r="B1594" s="273" t="s">
        <v>3790</v>
      </c>
      <c r="C1594" s="403" t="s">
        <v>2748</v>
      </c>
    </row>
    <row r="1595" spans="2:3">
      <c r="B1595" s="273" t="s">
        <v>3791</v>
      </c>
      <c r="C1595" s="403" t="s">
        <v>2748</v>
      </c>
    </row>
    <row r="1596" spans="2:3">
      <c r="B1596" s="273" t="s">
        <v>1324</v>
      </c>
      <c r="C1596" s="403" t="s">
        <v>3792</v>
      </c>
    </row>
    <row r="1597" spans="2:3">
      <c r="B1597" s="273" t="s">
        <v>1325</v>
      </c>
      <c r="C1597" s="403" t="s">
        <v>3793</v>
      </c>
    </row>
    <row r="1598" spans="2:3">
      <c r="B1598" s="273" t="s">
        <v>1326</v>
      </c>
      <c r="C1598" s="403" t="s">
        <v>3794</v>
      </c>
    </row>
    <row r="1599" spans="2:3">
      <c r="B1599" s="273" t="s">
        <v>3795</v>
      </c>
      <c r="C1599" s="403" t="s">
        <v>3796</v>
      </c>
    </row>
    <row r="1600" spans="2:3">
      <c r="B1600" s="273" t="s">
        <v>3797</v>
      </c>
      <c r="C1600" s="403" t="s">
        <v>3798</v>
      </c>
    </row>
    <row r="1601" spans="2:3">
      <c r="B1601" s="273" t="s">
        <v>3799</v>
      </c>
      <c r="C1601" s="403" t="s">
        <v>3800</v>
      </c>
    </row>
    <row r="1602" spans="2:3">
      <c r="B1602" s="273" t="s">
        <v>1327</v>
      </c>
      <c r="C1602" s="403" t="s">
        <v>1642</v>
      </c>
    </row>
    <row r="1603" spans="2:3">
      <c r="B1603" s="273" t="s">
        <v>1328</v>
      </c>
      <c r="C1603" s="403" t="s">
        <v>3801</v>
      </c>
    </row>
    <row r="1604" spans="2:3">
      <c r="B1604" s="273" t="s">
        <v>1329</v>
      </c>
      <c r="C1604" s="403" t="s">
        <v>3802</v>
      </c>
    </row>
    <row r="1605" spans="2:3">
      <c r="B1605" s="273" t="s">
        <v>1330</v>
      </c>
      <c r="C1605" s="403" t="s">
        <v>3803</v>
      </c>
    </row>
    <row r="1606" spans="2:3">
      <c r="B1606" s="273" t="s">
        <v>1331</v>
      </c>
      <c r="C1606" s="403" t="s">
        <v>3804</v>
      </c>
    </row>
    <row r="1607" spans="2:3">
      <c r="B1607" s="273" t="s">
        <v>1332</v>
      </c>
      <c r="C1607" s="403" t="s">
        <v>3805</v>
      </c>
    </row>
    <row r="1608" spans="2:3">
      <c r="B1608" s="273" t="s">
        <v>1333</v>
      </c>
      <c r="C1608" s="403" t="s">
        <v>3806</v>
      </c>
    </row>
    <row r="1609" spans="2:3">
      <c r="B1609" s="273" t="s">
        <v>1334</v>
      </c>
      <c r="C1609" s="403" t="s">
        <v>3807</v>
      </c>
    </row>
    <row r="1610" spans="2:3">
      <c r="B1610" s="273" t="s">
        <v>1335</v>
      </c>
      <c r="C1610" s="403" t="s">
        <v>3808</v>
      </c>
    </row>
    <row r="1611" spans="2:3">
      <c r="B1611" s="273" t="s">
        <v>1336</v>
      </c>
      <c r="C1611" s="403" t="s">
        <v>3809</v>
      </c>
    </row>
    <row r="1612" spans="2:3">
      <c r="B1612" s="273" t="s">
        <v>3810</v>
      </c>
      <c r="C1612" s="403" t="s">
        <v>3811</v>
      </c>
    </row>
    <row r="1613" spans="2:3">
      <c r="B1613" s="273" t="s">
        <v>1337</v>
      </c>
      <c r="C1613" s="403" t="s">
        <v>3812</v>
      </c>
    </row>
    <row r="1614" spans="2:3">
      <c r="B1614" s="273" t="s">
        <v>3813</v>
      </c>
      <c r="C1614" s="403" t="s">
        <v>3814</v>
      </c>
    </row>
    <row r="1615" spans="2:3">
      <c r="B1615" s="273" t="s">
        <v>1338</v>
      </c>
      <c r="C1615" s="403" t="s">
        <v>3815</v>
      </c>
    </row>
    <row r="1616" spans="2:3">
      <c r="B1616" s="273" t="s">
        <v>1339</v>
      </c>
      <c r="C1616" s="403" t="s">
        <v>3816</v>
      </c>
    </row>
    <row r="1617" spans="2:3">
      <c r="B1617" s="273" t="s">
        <v>1340</v>
      </c>
      <c r="C1617" s="403" t="s">
        <v>3817</v>
      </c>
    </row>
    <row r="1618" spans="2:3">
      <c r="B1618" s="273" t="s">
        <v>3818</v>
      </c>
      <c r="C1618" s="403" t="s">
        <v>1876</v>
      </c>
    </row>
    <row r="1619" spans="2:3">
      <c r="B1619" s="273" t="s">
        <v>1341</v>
      </c>
      <c r="C1619" s="403" t="s">
        <v>3819</v>
      </c>
    </row>
    <row r="1620" spans="2:3">
      <c r="B1620" s="273" t="s">
        <v>3820</v>
      </c>
      <c r="C1620" s="403" t="s">
        <v>3821</v>
      </c>
    </row>
    <row r="1621" spans="2:3">
      <c r="B1621" s="273" t="s">
        <v>1342</v>
      </c>
      <c r="C1621" s="403" t="s">
        <v>3822</v>
      </c>
    </row>
    <row r="1622" spans="2:3">
      <c r="B1622" s="273" t="s">
        <v>1343</v>
      </c>
      <c r="C1622" s="403" t="s">
        <v>3823</v>
      </c>
    </row>
    <row r="1623" spans="2:3">
      <c r="B1623" s="273" t="s">
        <v>3824</v>
      </c>
      <c r="C1623" s="403" t="s">
        <v>1876</v>
      </c>
    </row>
    <row r="1624" spans="2:3">
      <c r="B1624" s="273" t="s">
        <v>3825</v>
      </c>
      <c r="C1624" s="403" t="s">
        <v>3826</v>
      </c>
    </row>
    <row r="1625" spans="2:3">
      <c r="B1625" s="273" t="s">
        <v>3827</v>
      </c>
      <c r="C1625" s="403" t="s">
        <v>3826</v>
      </c>
    </row>
    <row r="1626" spans="2:3">
      <c r="B1626" s="273" t="s">
        <v>1344</v>
      </c>
      <c r="C1626" s="403" t="s">
        <v>3828</v>
      </c>
    </row>
    <row r="1627" spans="2:3">
      <c r="B1627" s="273" t="s">
        <v>1345</v>
      </c>
      <c r="C1627" s="403" t="s">
        <v>3828</v>
      </c>
    </row>
    <row r="1628" spans="2:3">
      <c r="B1628" s="273" t="s">
        <v>1346</v>
      </c>
      <c r="C1628" s="403" t="s">
        <v>3829</v>
      </c>
    </row>
    <row r="1629" spans="2:3">
      <c r="B1629" s="273" t="s">
        <v>1347</v>
      </c>
      <c r="C1629" s="403" t="s">
        <v>3830</v>
      </c>
    </row>
    <row r="1630" spans="2:3">
      <c r="B1630" s="273" t="s">
        <v>1348</v>
      </c>
      <c r="C1630" s="403" t="s">
        <v>3831</v>
      </c>
    </row>
    <row r="1631" spans="2:3">
      <c r="B1631" s="273" t="s">
        <v>1349</v>
      </c>
      <c r="C1631" s="403" t="s">
        <v>3832</v>
      </c>
    </row>
    <row r="1632" spans="2:3">
      <c r="B1632" s="273" t="s">
        <v>1350</v>
      </c>
      <c r="C1632" s="403" t="s">
        <v>3833</v>
      </c>
    </row>
    <row r="1633" spans="2:3">
      <c r="B1633" s="273" t="s">
        <v>1351</v>
      </c>
      <c r="C1633" s="403" t="s">
        <v>3834</v>
      </c>
    </row>
    <row r="1634" spans="2:3">
      <c r="B1634" s="273" t="s">
        <v>1352</v>
      </c>
      <c r="C1634" s="403" t="s">
        <v>3835</v>
      </c>
    </row>
    <row r="1635" spans="2:3">
      <c r="B1635" s="273" t="s">
        <v>1353</v>
      </c>
      <c r="C1635" s="403" t="s">
        <v>3836</v>
      </c>
    </row>
    <row r="1636" spans="2:3">
      <c r="B1636" s="273" t="s">
        <v>1354</v>
      </c>
      <c r="C1636" s="403" t="s">
        <v>3837</v>
      </c>
    </row>
    <row r="1637" spans="2:3">
      <c r="B1637" s="273" t="s">
        <v>1355</v>
      </c>
      <c r="C1637" s="403" t="s">
        <v>3838</v>
      </c>
    </row>
    <row r="1638" spans="2:3">
      <c r="B1638" s="273" t="s">
        <v>1356</v>
      </c>
      <c r="C1638" s="403" t="s">
        <v>3839</v>
      </c>
    </row>
    <row r="1639" spans="2:3">
      <c r="B1639" s="273" t="s">
        <v>3840</v>
      </c>
      <c r="C1639" s="403" t="s">
        <v>1767</v>
      </c>
    </row>
    <row r="1640" spans="2:3">
      <c r="B1640" s="273" t="s">
        <v>3841</v>
      </c>
      <c r="C1640" s="403" t="s">
        <v>3842</v>
      </c>
    </row>
    <row r="1641" spans="2:3">
      <c r="B1641" s="273" t="s">
        <v>1357</v>
      </c>
      <c r="C1641" s="403" t="s">
        <v>3843</v>
      </c>
    </row>
    <row r="1642" spans="2:3">
      <c r="B1642" s="273" t="s">
        <v>3844</v>
      </c>
      <c r="C1642" s="403" t="s">
        <v>3845</v>
      </c>
    </row>
    <row r="1643" spans="2:3">
      <c r="B1643" s="273" t="s">
        <v>3846</v>
      </c>
      <c r="C1643" s="403" t="s">
        <v>3847</v>
      </c>
    </row>
    <row r="1644" spans="2:3">
      <c r="B1644" s="273" t="s">
        <v>1358</v>
      </c>
      <c r="C1644" s="403" t="s">
        <v>3848</v>
      </c>
    </row>
    <row r="1645" spans="2:3">
      <c r="B1645" s="273" t="s">
        <v>1359</v>
      </c>
      <c r="C1645" s="403" t="s">
        <v>3848</v>
      </c>
    </row>
    <row r="1646" spans="2:3">
      <c r="B1646" s="273" t="s">
        <v>1360</v>
      </c>
      <c r="C1646" s="403" t="s">
        <v>3849</v>
      </c>
    </row>
    <row r="1647" spans="2:3">
      <c r="B1647" s="273" t="s">
        <v>1361</v>
      </c>
      <c r="C1647" s="403" t="s">
        <v>3850</v>
      </c>
    </row>
    <row r="1648" spans="2:3">
      <c r="B1648" s="273" t="s">
        <v>1362</v>
      </c>
      <c r="C1648" s="403" t="s">
        <v>3851</v>
      </c>
    </row>
    <row r="1649" spans="2:3">
      <c r="B1649" s="273" t="s">
        <v>1363</v>
      </c>
      <c r="C1649" s="403" t="s">
        <v>3852</v>
      </c>
    </row>
    <row r="1650" spans="2:3">
      <c r="B1650" s="273" t="s">
        <v>1364</v>
      </c>
      <c r="C1650" s="403" t="s">
        <v>3853</v>
      </c>
    </row>
    <row r="1651" spans="2:3">
      <c r="B1651" s="273" t="s">
        <v>1365</v>
      </c>
      <c r="C1651" s="403" t="s">
        <v>3854</v>
      </c>
    </row>
    <row r="1652" spans="2:3">
      <c r="B1652" s="273" t="s">
        <v>1366</v>
      </c>
      <c r="C1652" s="403" t="s">
        <v>3855</v>
      </c>
    </row>
    <row r="1653" spans="2:3">
      <c r="B1653" s="273" t="s">
        <v>3856</v>
      </c>
      <c r="C1653" s="403" t="s">
        <v>1767</v>
      </c>
    </row>
    <row r="1654" spans="2:3">
      <c r="B1654" s="273" t="s">
        <v>1367</v>
      </c>
      <c r="C1654" s="403" t="s">
        <v>3857</v>
      </c>
    </row>
    <row r="1655" spans="2:3">
      <c r="B1655" s="273" t="s">
        <v>1368</v>
      </c>
      <c r="C1655" s="403" t="s">
        <v>3857</v>
      </c>
    </row>
    <row r="1656" spans="2:3">
      <c r="B1656" s="273" t="s">
        <v>1369</v>
      </c>
      <c r="C1656" s="403" t="s">
        <v>3858</v>
      </c>
    </row>
    <row r="1657" spans="2:3">
      <c r="B1657" s="273" t="s">
        <v>1370</v>
      </c>
      <c r="C1657" s="403" t="s">
        <v>3859</v>
      </c>
    </row>
    <row r="1658" spans="2:3">
      <c r="B1658" s="273" t="s">
        <v>1371</v>
      </c>
      <c r="C1658" s="403" t="s">
        <v>3860</v>
      </c>
    </row>
    <row r="1659" spans="2:3">
      <c r="B1659" s="273" t="s">
        <v>1372</v>
      </c>
      <c r="C1659" s="403" t="s">
        <v>3861</v>
      </c>
    </row>
    <row r="1660" spans="2:3">
      <c r="B1660" s="273" t="s">
        <v>1373</v>
      </c>
      <c r="C1660" s="403" t="s">
        <v>3862</v>
      </c>
    </row>
    <row r="1661" spans="2:3">
      <c r="B1661" s="273" t="s">
        <v>1374</v>
      </c>
      <c r="C1661" s="403" t="s">
        <v>3863</v>
      </c>
    </row>
    <row r="1662" spans="2:3">
      <c r="B1662" s="273" t="s">
        <v>3864</v>
      </c>
      <c r="C1662" s="403" t="s">
        <v>3865</v>
      </c>
    </row>
    <row r="1663" spans="2:3">
      <c r="B1663" s="273" t="s">
        <v>3866</v>
      </c>
      <c r="C1663" s="403" t="s">
        <v>3867</v>
      </c>
    </row>
    <row r="1664" spans="2:3">
      <c r="B1664" s="273" t="s">
        <v>1375</v>
      </c>
      <c r="C1664" s="403" t="s">
        <v>3868</v>
      </c>
    </row>
    <row r="1665" spans="2:3">
      <c r="B1665" s="273" t="s">
        <v>3869</v>
      </c>
      <c r="C1665" s="403" t="s">
        <v>3870</v>
      </c>
    </row>
    <row r="1666" spans="2:3">
      <c r="B1666" s="273" t="s">
        <v>1376</v>
      </c>
      <c r="C1666" s="403" t="s">
        <v>3871</v>
      </c>
    </row>
    <row r="1667" spans="2:3">
      <c r="B1667" s="273" t="s">
        <v>1377</v>
      </c>
      <c r="C1667" s="403" t="s">
        <v>3872</v>
      </c>
    </row>
    <row r="1668" spans="2:3">
      <c r="B1668" s="273" t="s">
        <v>1378</v>
      </c>
      <c r="C1668" s="403" t="s">
        <v>3873</v>
      </c>
    </row>
    <row r="1669" spans="2:3">
      <c r="B1669" s="273" t="s">
        <v>3874</v>
      </c>
      <c r="C1669" s="403" t="s">
        <v>3875</v>
      </c>
    </row>
    <row r="1670" spans="2:3">
      <c r="B1670" s="273" t="s">
        <v>1379</v>
      </c>
      <c r="C1670" s="403" t="s">
        <v>3876</v>
      </c>
    </row>
    <row r="1671" spans="2:3">
      <c r="B1671" s="273" t="s">
        <v>3877</v>
      </c>
      <c r="C1671" s="403" t="s">
        <v>3878</v>
      </c>
    </row>
    <row r="1672" spans="2:3">
      <c r="B1672" s="273" t="s">
        <v>1380</v>
      </c>
      <c r="C1672" s="403" t="s">
        <v>3879</v>
      </c>
    </row>
    <row r="1673" spans="2:3">
      <c r="B1673" s="273" t="s">
        <v>3880</v>
      </c>
      <c r="C1673" s="403" t="s">
        <v>3881</v>
      </c>
    </row>
    <row r="1674" spans="2:3">
      <c r="B1674" s="273" t="s">
        <v>1381</v>
      </c>
      <c r="C1674" s="403" t="s">
        <v>3882</v>
      </c>
    </row>
    <row r="1675" spans="2:3">
      <c r="B1675" s="273" t="s">
        <v>1382</v>
      </c>
      <c r="C1675" s="403" t="s">
        <v>3882</v>
      </c>
    </row>
    <row r="1676" spans="2:3">
      <c r="B1676" s="273" t="s">
        <v>1383</v>
      </c>
      <c r="C1676" s="403" t="s">
        <v>3883</v>
      </c>
    </row>
    <row r="1677" spans="2:3">
      <c r="B1677" s="273" t="s">
        <v>1384</v>
      </c>
      <c r="C1677" s="403" t="s">
        <v>3884</v>
      </c>
    </row>
    <row r="1678" spans="2:3">
      <c r="B1678" s="273" t="s">
        <v>1385</v>
      </c>
      <c r="C1678" s="403" t="s">
        <v>3885</v>
      </c>
    </row>
    <row r="1679" spans="2:3">
      <c r="B1679" s="273" t="s">
        <v>1386</v>
      </c>
      <c r="C1679" s="403" t="s">
        <v>3885</v>
      </c>
    </row>
    <row r="1680" spans="2:3">
      <c r="B1680" s="273" t="s">
        <v>1387</v>
      </c>
      <c r="C1680" s="403" t="s">
        <v>3886</v>
      </c>
    </row>
    <row r="1681" spans="2:3">
      <c r="B1681" s="273" t="s">
        <v>1388</v>
      </c>
      <c r="C1681" s="403" t="s">
        <v>3887</v>
      </c>
    </row>
    <row r="1682" spans="2:3">
      <c r="B1682" s="273" t="s">
        <v>1389</v>
      </c>
      <c r="C1682" s="403" t="s">
        <v>3888</v>
      </c>
    </row>
    <row r="1683" spans="2:3">
      <c r="B1683" s="273" t="s">
        <v>1390</v>
      </c>
      <c r="C1683" s="403" t="s">
        <v>3889</v>
      </c>
    </row>
    <row r="1684" spans="2:3">
      <c r="B1684" s="273" t="s">
        <v>1391</v>
      </c>
      <c r="C1684" s="403" t="s">
        <v>3890</v>
      </c>
    </row>
    <row r="1685" spans="2:3">
      <c r="B1685" s="273" t="s">
        <v>1392</v>
      </c>
      <c r="C1685" s="403" t="s">
        <v>3890</v>
      </c>
    </row>
    <row r="1686" spans="2:3">
      <c r="B1686" s="273" t="s">
        <v>1393</v>
      </c>
      <c r="C1686" s="403" t="s">
        <v>3891</v>
      </c>
    </row>
    <row r="1687" spans="2:3">
      <c r="B1687" s="273" t="s">
        <v>1394</v>
      </c>
      <c r="C1687" s="403" t="s">
        <v>3892</v>
      </c>
    </row>
    <row r="1688" spans="2:3">
      <c r="B1688" s="273" t="s">
        <v>3893</v>
      </c>
      <c r="C1688" s="403" t="s">
        <v>3894</v>
      </c>
    </row>
    <row r="1689" spans="2:3">
      <c r="B1689" s="273" t="s">
        <v>1395</v>
      </c>
      <c r="C1689" s="403" t="s">
        <v>3895</v>
      </c>
    </row>
    <row r="1690" spans="2:3">
      <c r="B1690" s="273" t="s">
        <v>1396</v>
      </c>
      <c r="C1690" s="403" t="s">
        <v>3896</v>
      </c>
    </row>
    <row r="1691" spans="2:3">
      <c r="B1691" s="273" t="s">
        <v>1397</v>
      </c>
      <c r="C1691" s="403" t="s">
        <v>3897</v>
      </c>
    </row>
    <row r="1692" spans="2:3">
      <c r="B1692" s="273" t="s">
        <v>1398</v>
      </c>
      <c r="C1692" s="403" t="s">
        <v>3898</v>
      </c>
    </row>
    <row r="1693" spans="2:3">
      <c r="B1693" s="273" t="s">
        <v>3899</v>
      </c>
      <c r="C1693" s="403" t="s">
        <v>3900</v>
      </c>
    </row>
    <row r="1694" spans="2:3">
      <c r="B1694" s="273" t="s">
        <v>3901</v>
      </c>
      <c r="C1694" s="403" t="s">
        <v>3902</v>
      </c>
    </row>
    <row r="1695" spans="2:3">
      <c r="B1695" s="273" t="s">
        <v>1399</v>
      </c>
      <c r="C1695" s="403" t="s">
        <v>3903</v>
      </c>
    </row>
    <row r="1696" spans="2:3">
      <c r="B1696" s="273" t="s">
        <v>1400</v>
      </c>
      <c r="C1696" s="403" t="s">
        <v>3903</v>
      </c>
    </row>
    <row r="1697" spans="2:3">
      <c r="B1697" s="273" t="s">
        <v>1401</v>
      </c>
      <c r="C1697" s="403" t="s">
        <v>3904</v>
      </c>
    </row>
    <row r="1698" spans="2:3">
      <c r="B1698" s="273" t="s">
        <v>1402</v>
      </c>
      <c r="C1698" s="403" t="s">
        <v>3905</v>
      </c>
    </row>
    <row r="1699" spans="2:3">
      <c r="B1699" s="273" t="s">
        <v>3906</v>
      </c>
      <c r="C1699" s="403" t="s">
        <v>1876</v>
      </c>
    </row>
    <row r="1700" spans="2:3">
      <c r="B1700" s="273" t="s">
        <v>3907</v>
      </c>
      <c r="C1700" s="403" t="s">
        <v>3908</v>
      </c>
    </row>
    <row r="1701" spans="2:3">
      <c r="B1701" s="273" t="s">
        <v>3909</v>
      </c>
      <c r="C1701" s="403" t="s">
        <v>3910</v>
      </c>
    </row>
    <row r="1702" spans="2:3">
      <c r="B1702" s="273" t="s">
        <v>3911</v>
      </c>
      <c r="C1702" s="403" t="s">
        <v>3912</v>
      </c>
    </row>
    <row r="1703" spans="2:3">
      <c r="B1703" s="273" t="s">
        <v>3913</v>
      </c>
      <c r="C1703" s="403" t="s">
        <v>3914</v>
      </c>
    </row>
    <row r="1704" spans="2:3">
      <c r="B1704" s="273" t="s">
        <v>4782</v>
      </c>
      <c r="C1704" s="403" t="s">
        <v>4783</v>
      </c>
    </row>
    <row r="1705" spans="2:3">
      <c r="B1705" s="273" t="s">
        <v>1403</v>
      </c>
      <c r="C1705" s="403" t="s">
        <v>3915</v>
      </c>
    </row>
    <row r="1706" spans="2:3">
      <c r="B1706" s="273" t="s">
        <v>1404</v>
      </c>
      <c r="C1706" s="403" t="s">
        <v>3915</v>
      </c>
    </row>
    <row r="1707" spans="2:3">
      <c r="B1707" s="273" t="s">
        <v>1405</v>
      </c>
      <c r="C1707" s="403" t="s">
        <v>3916</v>
      </c>
    </row>
    <row r="1708" spans="2:3">
      <c r="B1708" s="273" t="s">
        <v>1406</v>
      </c>
      <c r="C1708" s="403" t="s">
        <v>3917</v>
      </c>
    </row>
    <row r="1709" spans="2:3">
      <c r="B1709" s="273" t="s">
        <v>3918</v>
      </c>
      <c r="C1709" s="403" t="s">
        <v>3919</v>
      </c>
    </row>
    <row r="1710" spans="2:3">
      <c r="B1710" s="273" t="s">
        <v>1407</v>
      </c>
      <c r="C1710" s="403" t="s">
        <v>3920</v>
      </c>
    </row>
    <row r="1711" spans="2:3">
      <c r="B1711" s="273" t="s">
        <v>3921</v>
      </c>
      <c r="C1711" s="403" t="s">
        <v>1876</v>
      </c>
    </row>
    <row r="1712" spans="2:3">
      <c r="B1712" s="273" t="s">
        <v>1408</v>
      </c>
      <c r="C1712" s="403" t="s">
        <v>4404</v>
      </c>
    </row>
    <row r="1713" spans="2:3">
      <c r="B1713" s="273" t="s">
        <v>1409</v>
      </c>
      <c r="C1713" s="403" t="s">
        <v>4404</v>
      </c>
    </row>
    <row r="1714" spans="2:3">
      <c r="B1714" s="273" t="s">
        <v>1410</v>
      </c>
      <c r="C1714" s="403" t="s">
        <v>3922</v>
      </c>
    </row>
    <row r="1715" spans="2:3">
      <c r="B1715" s="273" t="s">
        <v>1411</v>
      </c>
      <c r="C1715" s="403" t="s">
        <v>3923</v>
      </c>
    </row>
    <row r="1716" spans="2:3">
      <c r="B1716" s="273" t="s">
        <v>1412</v>
      </c>
      <c r="C1716" s="403" t="s">
        <v>3924</v>
      </c>
    </row>
    <row r="1717" spans="2:3">
      <c r="B1717" s="273" t="s">
        <v>1413</v>
      </c>
      <c r="C1717" s="403" t="s">
        <v>3925</v>
      </c>
    </row>
    <row r="1718" spans="2:3">
      <c r="B1718" s="273" t="s">
        <v>1414</v>
      </c>
      <c r="C1718" s="403" t="s">
        <v>3235</v>
      </c>
    </row>
    <row r="1719" spans="2:3">
      <c r="B1719" s="273" t="s">
        <v>3926</v>
      </c>
      <c r="C1719" s="403" t="s">
        <v>4405</v>
      </c>
    </row>
    <row r="1720" spans="2:3">
      <c r="B1720" s="273" t="s">
        <v>3927</v>
      </c>
      <c r="C1720" s="403" t="s">
        <v>3928</v>
      </c>
    </row>
    <row r="1721" spans="2:3">
      <c r="B1721" s="273" t="s">
        <v>3929</v>
      </c>
      <c r="C1721" s="403" t="s">
        <v>3930</v>
      </c>
    </row>
    <row r="1722" spans="2:3">
      <c r="B1722" s="273" t="s">
        <v>3931</v>
      </c>
      <c r="C1722" s="403" t="s">
        <v>3932</v>
      </c>
    </row>
    <row r="1723" spans="2:3">
      <c r="B1723" s="273" t="s">
        <v>3933</v>
      </c>
      <c r="C1723" s="403" t="s">
        <v>3934</v>
      </c>
    </row>
    <row r="1724" spans="2:3">
      <c r="B1724" s="273" t="s">
        <v>3935</v>
      </c>
      <c r="C1724" s="403" t="s">
        <v>3936</v>
      </c>
    </row>
    <row r="1725" spans="2:3">
      <c r="B1725" s="273" t="s">
        <v>3937</v>
      </c>
      <c r="C1725" s="403" t="s">
        <v>3938</v>
      </c>
    </row>
    <row r="1726" spans="2:3">
      <c r="B1726" s="273" t="s">
        <v>1415</v>
      </c>
      <c r="C1726" s="403" t="s">
        <v>3252</v>
      </c>
    </row>
    <row r="1727" spans="2:3">
      <c r="B1727" s="273" t="s">
        <v>1416</v>
      </c>
      <c r="C1727" s="403" t="s">
        <v>3252</v>
      </c>
    </row>
    <row r="1728" spans="2:3">
      <c r="B1728" s="273" t="s">
        <v>4406</v>
      </c>
      <c r="C1728" s="403" t="s">
        <v>3253</v>
      </c>
    </row>
    <row r="1729" spans="2:3">
      <c r="B1729" s="273" t="s">
        <v>4407</v>
      </c>
      <c r="C1729" s="403" t="s">
        <v>3261</v>
      </c>
    </row>
    <row r="1730" spans="2:3">
      <c r="B1730" s="273" t="s">
        <v>4408</v>
      </c>
      <c r="C1730" s="403" t="s">
        <v>3287</v>
      </c>
    </row>
    <row r="1731" spans="2:3">
      <c r="B1731" s="273" t="s">
        <v>4409</v>
      </c>
      <c r="C1731" s="403" t="s">
        <v>3289</v>
      </c>
    </row>
    <row r="1732" spans="2:3">
      <c r="B1732" s="273" t="s">
        <v>4410</v>
      </c>
      <c r="C1732" s="403" t="s">
        <v>3293</v>
      </c>
    </row>
    <row r="1733" spans="2:3">
      <c r="B1733" s="273" t="s">
        <v>4784</v>
      </c>
      <c r="C1733" s="403" t="s">
        <v>4785</v>
      </c>
    </row>
    <row r="1734" spans="2:3">
      <c r="B1734" s="273" t="s">
        <v>4786</v>
      </c>
      <c r="C1734" s="403" t="s">
        <v>4787</v>
      </c>
    </row>
    <row r="1735" spans="2:3">
      <c r="B1735" s="273" t="s">
        <v>3939</v>
      </c>
      <c r="C1735" s="403" t="s">
        <v>3940</v>
      </c>
    </row>
    <row r="1736" spans="2:3">
      <c r="B1736" s="273" t="s">
        <v>3941</v>
      </c>
      <c r="C1736" s="403" t="s">
        <v>3942</v>
      </c>
    </row>
    <row r="1737" spans="2:3">
      <c r="B1737" s="273" t="s">
        <v>1417</v>
      </c>
      <c r="C1737" s="403" t="s">
        <v>1644</v>
      </c>
    </row>
    <row r="1738" spans="2:3">
      <c r="B1738" s="273" t="s">
        <v>1418</v>
      </c>
      <c r="C1738" s="403" t="s">
        <v>3943</v>
      </c>
    </row>
    <row r="1739" spans="2:3">
      <c r="B1739" s="273" t="s">
        <v>1419</v>
      </c>
      <c r="C1739" s="403" t="s">
        <v>3944</v>
      </c>
    </row>
    <row r="1740" spans="2:3">
      <c r="B1740" s="273" t="s">
        <v>3945</v>
      </c>
      <c r="C1740" s="403" t="s">
        <v>3946</v>
      </c>
    </row>
    <row r="1741" spans="2:3">
      <c r="B1741" s="273" t="s">
        <v>3947</v>
      </c>
      <c r="C1741" s="403" t="s">
        <v>3948</v>
      </c>
    </row>
    <row r="1742" spans="2:3">
      <c r="B1742" s="273" t="s">
        <v>1420</v>
      </c>
      <c r="C1742" s="403" t="s">
        <v>3949</v>
      </c>
    </row>
    <row r="1743" spans="2:3">
      <c r="B1743" s="273" t="s">
        <v>4411</v>
      </c>
      <c r="C1743" s="403" t="s">
        <v>4412</v>
      </c>
    </row>
    <row r="1744" spans="2:3">
      <c r="B1744" s="273" t="s">
        <v>1421</v>
      </c>
      <c r="C1744" s="403" t="s">
        <v>1645</v>
      </c>
    </row>
    <row r="1745" spans="2:3">
      <c r="B1745" s="273" t="s">
        <v>1422</v>
      </c>
      <c r="C1745" s="403" t="s">
        <v>1645</v>
      </c>
    </row>
    <row r="1746" spans="2:3">
      <c r="B1746" s="273" t="s">
        <v>1423</v>
      </c>
      <c r="C1746" s="403" t="s">
        <v>1720</v>
      </c>
    </row>
    <row r="1747" spans="2:3">
      <c r="B1747" s="273" t="s">
        <v>1424</v>
      </c>
      <c r="C1747" s="403" t="s">
        <v>1646</v>
      </c>
    </row>
    <row r="1748" spans="2:3">
      <c r="B1748" s="273" t="s">
        <v>1425</v>
      </c>
      <c r="C1748" s="403" t="s">
        <v>1646</v>
      </c>
    </row>
    <row r="1749" spans="2:3">
      <c r="B1749" s="273" t="s">
        <v>1426</v>
      </c>
      <c r="C1749" s="403" t="s">
        <v>3950</v>
      </c>
    </row>
    <row r="1750" spans="2:3">
      <c r="B1750" s="273" t="s">
        <v>3951</v>
      </c>
      <c r="C1750" s="403" t="s">
        <v>3178</v>
      </c>
    </row>
    <row r="1751" spans="2:3">
      <c r="B1751" s="273" t="s">
        <v>3952</v>
      </c>
      <c r="C1751" s="403" t="s">
        <v>3953</v>
      </c>
    </row>
    <row r="1752" spans="2:3">
      <c r="B1752" s="273" t="s">
        <v>1427</v>
      </c>
      <c r="C1752" s="403" t="s">
        <v>3954</v>
      </c>
    </row>
    <row r="1753" spans="2:3">
      <c r="B1753" s="273" t="s">
        <v>1428</v>
      </c>
      <c r="C1753" s="403" t="s">
        <v>3955</v>
      </c>
    </row>
    <row r="1754" spans="2:3">
      <c r="B1754" s="273" t="s">
        <v>1429</v>
      </c>
      <c r="C1754" s="403" t="s">
        <v>3956</v>
      </c>
    </row>
    <row r="1755" spans="2:3">
      <c r="B1755" s="273" t="s">
        <v>1430</v>
      </c>
      <c r="C1755" s="403" t="s">
        <v>1647</v>
      </c>
    </row>
    <row r="1756" spans="2:3">
      <c r="B1756" s="273" t="s">
        <v>1431</v>
      </c>
      <c r="C1756" s="403" t="s">
        <v>3957</v>
      </c>
    </row>
    <row r="1757" spans="2:3">
      <c r="B1757" s="273" t="s">
        <v>1432</v>
      </c>
      <c r="C1757" s="403" t="s">
        <v>3958</v>
      </c>
    </row>
    <row r="1758" spans="2:3">
      <c r="B1758" s="273" t="s">
        <v>3959</v>
      </c>
      <c r="C1758" s="403" t="s">
        <v>3960</v>
      </c>
    </row>
    <row r="1759" spans="2:3">
      <c r="B1759" s="273" t="s">
        <v>1433</v>
      </c>
      <c r="C1759" s="403" t="s">
        <v>1648</v>
      </c>
    </row>
    <row r="1760" spans="2:3">
      <c r="B1760" s="273" t="s">
        <v>1434</v>
      </c>
      <c r="C1760" s="403" t="s">
        <v>3961</v>
      </c>
    </row>
    <row r="1761" spans="2:3">
      <c r="B1761" s="273" t="s">
        <v>1435</v>
      </c>
      <c r="C1761" s="403" t="s">
        <v>3962</v>
      </c>
    </row>
    <row r="1762" spans="2:3">
      <c r="B1762" s="273" t="s">
        <v>1436</v>
      </c>
      <c r="C1762" s="403" t="s">
        <v>1649</v>
      </c>
    </row>
    <row r="1763" spans="2:3">
      <c r="B1763" s="273" t="s">
        <v>1437</v>
      </c>
      <c r="C1763" s="403" t="s">
        <v>3963</v>
      </c>
    </row>
    <row r="1764" spans="2:3">
      <c r="B1764" s="273" t="s">
        <v>1438</v>
      </c>
      <c r="C1764" s="403" t="s">
        <v>3964</v>
      </c>
    </row>
    <row r="1765" spans="2:3">
      <c r="B1765" s="273" t="s">
        <v>1439</v>
      </c>
      <c r="C1765" s="403" t="s">
        <v>1650</v>
      </c>
    </row>
    <row r="1766" spans="2:3">
      <c r="B1766" s="273" t="s">
        <v>1440</v>
      </c>
      <c r="C1766" s="403" t="s">
        <v>3965</v>
      </c>
    </row>
    <row r="1767" spans="2:3">
      <c r="B1767" s="273" t="s">
        <v>1441</v>
      </c>
      <c r="C1767" s="403" t="s">
        <v>3966</v>
      </c>
    </row>
    <row r="1768" spans="2:3">
      <c r="B1768" s="273" t="s">
        <v>1442</v>
      </c>
      <c r="C1768" s="403" t="s">
        <v>1651</v>
      </c>
    </row>
    <row r="1769" spans="2:3">
      <c r="B1769" s="273" t="s">
        <v>1443</v>
      </c>
      <c r="C1769" s="403" t="s">
        <v>3967</v>
      </c>
    </row>
    <row r="1770" spans="2:3">
      <c r="B1770" s="273" t="s">
        <v>1444</v>
      </c>
      <c r="C1770" s="403" t="s">
        <v>3968</v>
      </c>
    </row>
    <row r="1771" spans="2:3">
      <c r="B1771" s="273" t="s">
        <v>1445</v>
      </c>
      <c r="C1771" s="403" t="s">
        <v>1652</v>
      </c>
    </row>
    <row r="1772" spans="2:3">
      <c r="B1772" s="273" t="s">
        <v>1446</v>
      </c>
      <c r="C1772" s="403" t="s">
        <v>3969</v>
      </c>
    </row>
    <row r="1773" spans="2:3">
      <c r="B1773" s="273" t="s">
        <v>1447</v>
      </c>
      <c r="C1773" s="403" t="s">
        <v>3970</v>
      </c>
    </row>
    <row r="1774" spans="2:3">
      <c r="B1774" s="273" t="s">
        <v>3971</v>
      </c>
      <c r="C1774" s="403" t="s">
        <v>3972</v>
      </c>
    </row>
    <row r="1775" spans="2:3">
      <c r="B1775" s="273" t="s">
        <v>1448</v>
      </c>
      <c r="C1775" s="403" t="s">
        <v>1653</v>
      </c>
    </row>
    <row r="1776" spans="2:3">
      <c r="B1776" s="273" t="s">
        <v>1449</v>
      </c>
      <c r="C1776" s="403" t="s">
        <v>3973</v>
      </c>
    </row>
    <row r="1777" spans="2:3">
      <c r="B1777" s="273" t="s">
        <v>1450</v>
      </c>
      <c r="C1777" s="403" t="s">
        <v>3974</v>
      </c>
    </row>
    <row r="1778" spans="2:3">
      <c r="B1778" s="273" t="s">
        <v>1451</v>
      </c>
      <c r="C1778" s="403" t="s">
        <v>1654</v>
      </c>
    </row>
    <row r="1779" spans="2:3">
      <c r="B1779" s="273" t="s">
        <v>1452</v>
      </c>
      <c r="C1779" s="403" t="s">
        <v>3975</v>
      </c>
    </row>
    <row r="1780" spans="2:3">
      <c r="B1780" s="273" t="s">
        <v>1453</v>
      </c>
      <c r="C1780" s="403" t="s">
        <v>3976</v>
      </c>
    </row>
    <row r="1781" spans="2:3">
      <c r="B1781" s="273" t="s">
        <v>1454</v>
      </c>
      <c r="C1781" s="403" t="s">
        <v>3977</v>
      </c>
    </row>
    <row r="1782" spans="2:3">
      <c r="B1782" s="273" t="s">
        <v>1455</v>
      </c>
      <c r="C1782" s="403" t="s">
        <v>3978</v>
      </c>
    </row>
    <row r="1783" spans="2:3">
      <c r="B1783" s="273" t="s">
        <v>1456</v>
      </c>
      <c r="C1783" s="403" t="s">
        <v>3979</v>
      </c>
    </row>
    <row r="1784" spans="2:3">
      <c r="B1784" s="273" t="s">
        <v>1457</v>
      </c>
      <c r="C1784" s="403" t="s">
        <v>1655</v>
      </c>
    </row>
    <row r="1785" spans="2:3">
      <c r="B1785" s="273" t="s">
        <v>1458</v>
      </c>
      <c r="C1785" s="403" t="s">
        <v>3980</v>
      </c>
    </row>
    <row r="1786" spans="2:3">
      <c r="B1786" s="273" t="s">
        <v>1459</v>
      </c>
      <c r="C1786" s="403" t="s">
        <v>3981</v>
      </c>
    </row>
    <row r="1787" spans="2:3">
      <c r="B1787" s="273" t="s">
        <v>3982</v>
      </c>
      <c r="C1787" s="403" t="s">
        <v>3983</v>
      </c>
    </row>
    <row r="1788" spans="2:3">
      <c r="B1788" s="273" t="s">
        <v>3984</v>
      </c>
      <c r="C1788" s="403" t="s">
        <v>3214</v>
      </c>
    </row>
    <row r="1789" spans="2:3">
      <c r="B1789" s="273" t="s">
        <v>1460</v>
      </c>
      <c r="C1789" s="403" t="s">
        <v>1656</v>
      </c>
    </row>
    <row r="1790" spans="2:3">
      <c r="B1790" s="273" t="s">
        <v>1461</v>
      </c>
      <c r="C1790" s="403" t="s">
        <v>3985</v>
      </c>
    </row>
    <row r="1791" spans="2:3">
      <c r="B1791" s="273" t="s">
        <v>1462</v>
      </c>
      <c r="C1791" s="403" t="s">
        <v>3986</v>
      </c>
    </row>
    <row r="1792" spans="2:3">
      <c r="B1792" s="273" t="s">
        <v>1463</v>
      </c>
      <c r="C1792" s="403" t="s">
        <v>1657</v>
      </c>
    </row>
    <row r="1793" spans="2:3">
      <c r="B1793" s="273" t="s">
        <v>1464</v>
      </c>
      <c r="C1793" s="403" t="s">
        <v>3987</v>
      </c>
    </row>
    <row r="1794" spans="2:3">
      <c r="B1794" s="273" t="s">
        <v>1465</v>
      </c>
      <c r="C1794" s="403" t="s">
        <v>3988</v>
      </c>
    </row>
    <row r="1795" spans="2:3">
      <c r="B1795" s="273" t="s">
        <v>3989</v>
      </c>
      <c r="C1795" s="403" t="s">
        <v>3990</v>
      </c>
    </row>
    <row r="1796" spans="2:3">
      <c r="B1796" s="273" t="s">
        <v>1466</v>
      </c>
      <c r="C1796" s="403" t="s">
        <v>3991</v>
      </c>
    </row>
    <row r="1797" spans="2:3">
      <c r="B1797" s="273" t="s">
        <v>1467</v>
      </c>
      <c r="C1797" s="403" t="s">
        <v>3992</v>
      </c>
    </row>
    <row r="1798" spans="2:3">
      <c r="B1798" s="273" t="s">
        <v>1468</v>
      </c>
      <c r="C1798" s="403" t="s">
        <v>3993</v>
      </c>
    </row>
    <row r="1799" spans="2:3">
      <c r="B1799" s="273" t="s">
        <v>1469</v>
      </c>
      <c r="C1799" s="403" t="s">
        <v>1658</v>
      </c>
    </row>
    <row r="1800" spans="2:3">
      <c r="B1800" s="273" t="s">
        <v>1470</v>
      </c>
      <c r="C1800" s="403" t="s">
        <v>3994</v>
      </c>
    </row>
    <row r="1801" spans="2:3">
      <c r="B1801" s="273" t="s">
        <v>1471</v>
      </c>
      <c r="C1801" s="403" t="s">
        <v>3995</v>
      </c>
    </row>
    <row r="1802" spans="2:3">
      <c r="B1802" s="273" t="s">
        <v>4413</v>
      </c>
      <c r="C1802" s="403" t="s">
        <v>4788</v>
      </c>
    </row>
    <row r="1803" spans="2:3">
      <c r="B1803" s="273" t="s">
        <v>1472</v>
      </c>
      <c r="C1803" s="403" t="s">
        <v>1659</v>
      </c>
    </row>
    <row r="1804" spans="2:3">
      <c r="B1804" s="273" t="s">
        <v>1473</v>
      </c>
      <c r="C1804" s="403" t="s">
        <v>3996</v>
      </c>
    </row>
    <row r="1805" spans="2:3">
      <c r="B1805" s="273" t="s">
        <v>1474</v>
      </c>
      <c r="C1805" s="403" t="s">
        <v>3997</v>
      </c>
    </row>
    <row r="1806" spans="2:3">
      <c r="B1806" s="273" t="s">
        <v>1475</v>
      </c>
      <c r="C1806" s="403" t="s">
        <v>1660</v>
      </c>
    </row>
    <row r="1807" spans="2:3">
      <c r="B1807" s="273" t="s">
        <v>1476</v>
      </c>
      <c r="C1807" s="403" t="s">
        <v>3998</v>
      </c>
    </row>
    <row r="1808" spans="2:3">
      <c r="B1808" s="273" t="s">
        <v>1477</v>
      </c>
      <c r="C1808" s="403" t="s">
        <v>3999</v>
      </c>
    </row>
    <row r="1809" spans="2:3">
      <c r="B1809" s="273" t="s">
        <v>1478</v>
      </c>
      <c r="C1809" s="403" t="s">
        <v>1661</v>
      </c>
    </row>
    <row r="1810" spans="2:3">
      <c r="B1810" s="273" t="s">
        <v>1479</v>
      </c>
      <c r="C1810" s="403" t="s">
        <v>4000</v>
      </c>
    </row>
    <row r="1811" spans="2:3">
      <c r="B1811" s="273" t="s">
        <v>1480</v>
      </c>
      <c r="C1811" s="403" t="s">
        <v>4001</v>
      </c>
    </row>
    <row r="1812" spans="2:3">
      <c r="B1812" s="273" t="s">
        <v>1481</v>
      </c>
      <c r="C1812" s="403" t="s">
        <v>1662</v>
      </c>
    </row>
    <row r="1813" spans="2:3">
      <c r="B1813" s="273" t="s">
        <v>1482</v>
      </c>
      <c r="C1813" s="403" t="s">
        <v>4002</v>
      </c>
    </row>
    <row r="1814" spans="2:3">
      <c r="B1814" s="273" t="s">
        <v>1483</v>
      </c>
      <c r="C1814" s="403" t="s">
        <v>4003</v>
      </c>
    </row>
    <row r="1815" spans="2:3">
      <c r="B1815" s="273" t="s">
        <v>4004</v>
      </c>
      <c r="C1815" s="403" t="s">
        <v>4005</v>
      </c>
    </row>
    <row r="1816" spans="2:3">
      <c r="B1816" s="273" t="s">
        <v>1484</v>
      </c>
      <c r="C1816" s="403" t="s">
        <v>1663</v>
      </c>
    </row>
    <row r="1817" spans="2:3">
      <c r="B1817" s="273" t="s">
        <v>1485</v>
      </c>
      <c r="C1817" s="403" t="s">
        <v>4006</v>
      </c>
    </row>
    <row r="1818" spans="2:3">
      <c r="B1818" s="273" t="s">
        <v>1486</v>
      </c>
      <c r="C1818" s="403" t="s">
        <v>4007</v>
      </c>
    </row>
    <row r="1819" spans="2:3">
      <c r="B1819" s="273" t="s">
        <v>4789</v>
      </c>
      <c r="C1819" s="403" t="s">
        <v>4790</v>
      </c>
    </row>
    <row r="1820" spans="2:3">
      <c r="B1820" s="273" t="s">
        <v>1487</v>
      </c>
      <c r="C1820" s="403" t="s">
        <v>1664</v>
      </c>
    </row>
    <row r="1821" spans="2:3">
      <c r="B1821" s="273" t="s">
        <v>1488</v>
      </c>
      <c r="C1821" s="403" t="s">
        <v>4008</v>
      </c>
    </row>
    <row r="1822" spans="2:3">
      <c r="B1822" s="273" t="s">
        <v>1489</v>
      </c>
      <c r="C1822" s="403" t="s">
        <v>4009</v>
      </c>
    </row>
    <row r="1823" spans="2:3">
      <c r="B1823" s="273" t="s">
        <v>1490</v>
      </c>
      <c r="C1823" s="403" t="s">
        <v>1665</v>
      </c>
    </row>
    <row r="1824" spans="2:3">
      <c r="B1824" s="273" t="s">
        <v>1491</v>
      </c>
      <c r="C1824" s="403" t="s">
        <v>4010</v>
      </c>
    </row>
    <row r="1825" spans="2:3">
      <c r="B1825" s="273" t="s">
        <v>1492</v>
      </c>
      <c r="C1825" s="403" t="s">
        <v>4011</v>
      </c>
    </row>
    <row r="1826" spans="2:3">
      <c r="B1826" s="273" t="s">
        <v>1493</v>
      </c>
      <c r="C1826" s="403" t="s">
        <v>1666</v>
      </c>
    </row>
    <row r="1827" spans="2:3">
      <c r="B1827" s="273" t="s">
        <v>1494</v>
      </c>
      <c r="C1827" s="403" t="s">
        <v>4012</v>
      </c>
    </row>
    <row r="1828" spans="2:3">
      <c r="B1828" s="273" t="s">
        <v>1495</v>
      </c>
      <c r="C1828" s="403" t="s">
        <v>4013</v>
      </c>
    </row>
    <row r="1829" spans="2:3">
      <c r="B1829" s="273" t="s">
        <v>1496</v>
      </c>
      <c r="C1829" s="403" t="s">
        <v>1667</v>
      </c>
    </row>
    <row r="1830" spans="2:3">
      <c r="B1830" s="273" t="s">
        <v>1497</v>
      </c>
      <c r="C1830" s="403" t="s">
        <v>4014</v>
      </c>
    </row>
    <row r="1831" spans="2:3">
      <c r="B1831" s="273" t="s">
        <v>1498</v>
      </c>
      <c r="C1831" s="403" t="s">
        <v>4015</v>
      </c>
    </row>
    <row r="1832" spans="2:3">
      <c r="B1832" s="273" t="s">
        <v>4016</v>
      </c>
      <c r="C1832" s="403" t="s">
        <v>4017</v>
      </c>
    </row>
    <row r="1833" spans="2:3">
      <c r="B1833" s="273" t="s">
        <v>1499</v>
      </c>
      <c r="C1833" s="403" t="s">
        <v>1668</v>
      </c>
    </row>
    <row r="1834" spans="2:3">
      <c r="B1834" s="273" t="s">
        <v>1500</v>
      </c>
      <c r="C1834" s="403" t="s">
        <v>4018</v>
      </c>
    </row>
    <row r="1835" spans="2:3">
      <c r="B1835" s="273" t="s">
        <v>1501</v>
      </c>
      <c r="C1835" s="403" t="s">
        <v>4019</v>
      </c>
    </row>
    <row r="1836" spans="2:3">
      <c r="B1836" s="273" t="s">
        <v>4020</v>
      </c>
      <c r="C1836" s="403" t="s">
        <v>3214</v>
      </c>
    </row>
    <row r="1837" spans="2:3">
      <c r="B1837" s="273" t="s">
        <v>4021</v>
      </c>
      <c r="C1837" s="403" t="s">
        <v>4022</v>
      </c>
    </row>
    <row r="1838" spans="2:3">
      <c r="B1838" s="273" t="s">
        <v>4023</v>
      </c>
      <c r="C1838" s="403" t="s">
        <v>4024</v>
      </c>
    </row>
    <row r="1839" spans="2:3">
      <c r="B1839" s="273" t="s">
        <v>1502</v>
      </c>
      <c r="C1839" s="403" t="s">
        <v>1669</v>
      </c>
    </row>
    <row r="1840" spans="2:3">
      <c r="B1840" s="273" t="s">
        <v>1503</v>
      </c>
      <c r="C1840" s="403" t="s">
        <v>4025</v>
      </c>
    </row>
    <row r="1841" spans="2:3">
      <c r="B1841" s="273" t="s">
        <v>1504</v>
      </c>
      <c r="C1841" s="403" t="s">
        <v>4026</v>
      </c>
    </row>
    <row r="1842" spans="2:3">
      <c r="B1842" s="273" t="s">
        <v>4027</v>
      </c>
      <c r="C1842" s="403" t="s">
        <v>4028</v>
      </c>
    </row>
    <row r="1843" spans="2:3">
      <c r="B1843" s="273" t="s">
        <v>4029</v>
      </c>
      <c r="C1843" s="403" t="s">
        <v>4028</v>
      </c>
    </row>
    <row r="1844" spans="2:3">
      <c r="B1844" s="273" t="s">
        <v>4414</v>
      </c>
      <c r="C1844" s="403" t="s">
        <v>4415</v>
      </c>
    </row>
    <row r="1845" spans="2:3">
      <c r="B1845" s="273" t="s">
        <v>4416</v>
      </c>
      <c r="C1845" s="403" t="s">
        <v>4417</v>
      </c>
    </row>
    <row r="1846" spans="2:3">
      <c r="B1846" s="273" t="s">
        <v>4418</v>
      </c>
      <c r="C1846" s="403" t="s">
        <v>4419</v>
      </c>
    </row>
    <row r="1847" spans="2:3">
      <c r="B1847" s="273" t="s">
        <v>4420</v>
      </c>
      <c r="C1847" s="403" t="s">
        <v>1961</v>
      </c>
    </row>
    <row r="1848" spans="2:3">
      <c r="B1848" s="273" t="s">
        <v>4421</v>
      </c>
      <c r="C1848" s="403" t="s">
        <v>1965</v>
      </c>
    </row>
    <row r="1849" spans="2:3">
      <c r="B1849" s="273" t="s">
        <v>219</v>
      </c>
      <c r="C1849" s="404" t="s">
        <v>219</v>
      </c>
    </row>
  </sheetData>
  <phoneticPr fontId="0" type="noConversion"/>
  <pageMargins left="0.7" right="0.7" top="0.75" bottom="0.75" header="0.3" footer="0.3"/>
</worksheet>
</file>

<file path=xl/worksheets/sheet195.xml><?xml version="1.0" encoding="utf-8"?>
<worksheet xmlns="http://schemas.openxmlformats.org/spreadsheetml/2006/main" xmlns:r="http://schemas.openxmlformats.org/officeDocument/2006/relationships">
  <sheetPr codeName="Аркуш156"/>
  <dimension ref="A1:B354"/>
  <sheetViews>
    <sheetView workbookViewId="0">
      <selection sqref="A1:B65536"/>
    </sheetView>
  </sheetViews>
  <sheetFormatPr defaultRowHeight="15"/>
  <cols>
    <col min="1" max="1" width="9.140625" style="276"/>
    <col min="2" max="2" width="95" style="74" customWidth="1"/>
    <col min="3" max="16384" width="9.140625" style="73"/>
  </cols>
  <sheetData>
    <row r="1" spans="1:2" ht="12.75">
      <c r="A1" s="405" t="s">
        <v>1505</v>
      </c>
      <c r="B1" s="406" t="s">
        <v>4037</v>
      </c>
    </row>
    <row r="2" spans="1:2" ht="12.75">
      <c r="A2" s="407" t="s">
        <v>319</v>
      </c>
      <c r="B2" s="408" t="s">
        <v>4038</v>
      </c>
    </row>
    <row r="3" spans="1:2" ht="12.75">
      <c r="A3" s="407" t="s">
        <v>320</v>
      </c>
      <c r="B3" s="408" t="s">
        <v>4039</v>
      </c>
    </row>
    <row r="4" spans="1:2" ht="12.75">
      <c r="A4" s="407" t="s">
        <v>321</v>
      </c>
      <c r="B4" s="408" t="s">
        <v>4040</v>
      </c>
    </row>
    <row r="5" spans="1:2" ht="12.75">
      <c r="A5" s="407" t="s">
        <v>322</v>
      </c>
      <c r="B5" s="408" t="s">
        <v>4041</v>
      </c>
    </row>
    <row r="6" spans="1:2" ht="12.75">
      <c r="A6" s="407" t="s">
        <v>323</v>
      </c>
      <c r="B6" s="408" t="s">
        <v>4042</v>
      </c>
    </row>
    <row r="7" spans="1:2" ht="12.75">
      <c r="A7" s="407" t="s">
        <v>324</v>
      </c>
      <c r="B7" s="408" t="s">
        <v>4043</v>
      </c>
    </row>
    <row r="8" spans="1:2" ht="12.75">
      <c r="A8" s="405" t="s">
        <v>1506</v>
      </c>
      <c r="B8" s="406" t="s">
        <v>4044</v>
      </c>
    </row>
    <row r="9" spans="1:2" ht="12.75">
      <c r="A9" s="407" t="s">
        <v>325</v>
      </c>
      <c r="B9" s="408" t="s">
        <v>4045</v>
      </c>
    </row>
    <row r="10" spans="1:2" ht="12.75">
      <c r="A10" s="407" t="s">
        <v>326</v>
      </c>
      <c r="B10" s="408" t="s">
        <v>4046</v>
      </c>
    </row>
    <row r="11" spans="1:2" ht="12.75">
      <c r="A11" s="407" t="s">
        <v>327</v>
      </c>
      <c r="B11" s="408" t="s">
        <v>4047</v>
      </c>
    </row>
    <row r="12" spans="1:2" ht="12.75">
      <c r="A12" s="407" t="s">
        <v>328</v>
      </c>
      <c r="B12" s="408" t="s">
        <v>4048</v>
      </c>
    </row>
    <row r="13" spans="1:2" ht="12.75">
      <c r="A13" s="407" t="s">
        <v>329</v>
      </c>
      <c r="B13" s="408" t="s">
        <v>4049</v>
      </c>
    </row>
    <row r="14" spans="1:2" ht="12.75">
      <c r="A14" s="407" t="s">
        <v>330</v>
      </c>
      <c r="B14" s="408" t="s">
        <v>4050</v>
      </c>
    </row>
    <row r="15" spans="1:2" ht="12.75">
      <c r="A15" s="407" t="s">
        <v>331</v>
      </c>
      <c r="B15" s="408" t="s">
        <v>4051</v>
      </c>
    </row>
    <row r="16" spans="1:2" ht="12.75">
      <c r="A16" s="405" t="s">
        <v>1507</v>
      </c>
      <c r="B16" s="406" t="s">
        <v>4052</v>
      </c>
    </row>
    <row r="17" spans="1:2" ht="12.75">
      <c r="A17" s="407" t="s">
        <v>332</v>
      </c>
      <c r="B17" s="408" t="s">
        <v>4053</v>
      </c>
    </row>
    <row r="18" spans="1:2" ht="25.5">
      <c r="A18" s="407" t="s">
        <v>333</v>
      </c>
      <c r="B18" s="408" t="s">
        <v>4054</v>
      </c>
    </row>
    <row r="19" spans="1:2" ht="12.75">
      <c r="A19" s="407" t="s">
        <v>334</v>
      </c>
      <c r="B19" s="408" t="s">
        <v>4055</v>
      </c>
    </row>
    <row r="20" spans="1:2" ht="12.75">
      <c r="A20" s="407" t="s">
        <v>335</v>
      </c>
      <c r="B20" s="408" t="s">
        <v>4056</v>
      </c>
    </row>
    <row r="21" spans="1:2" ht="12.75">
      <c r="A21" s="407" t="s">
        <v>336</v>
      </c>
      <c r="B21" s="408" t="s">
        <v>4057</v>
      </c>
    </row>
    <row r="22" spans="1:2" ht="12.75">
      <c r="A22" s="407" t="s">
        <v>337</v>
      </c>
      <c r="B22" s="408" t="s">
        <v>4058</v>
      </c>
    </row>
    <row r="23" spans="1:2" ht="25.5">
      <c r="A23" s="407" t="s">
        <v>338</v>
      </c>
      <c r="B23" s="408" t="s">
        <v>4059</v>
      </c>
    </row>
    <row r="24" spans="1:2" ht="38.25">
      <c r="A24" s="407" t="s">
        <v>339</v>
      </c>
      <c r="B24" s="408" t="s">
        <v>4060</v>
      </c>
    </row>
    <row r="25" spans="1:2" ht="12.75">
      <c r="A25" s="407" t="s">
        <v>340</v>
      </c>
      <c r="B25" s="408" t="s">
        <v>4061</v>
      </c>
    </row>
    <row r="26" spans="1:2" ht="12.75">
      <c r="A26" s="407" t="s">
        <v>341</v>
      </c>
      <c r="B26" s="408" t="s">
        <v>4062</v>
      </c>
    </row>
    <row r="27" spans="1:2" ht="12.75">
      <c r="A27" s="407" t="s">
        <v>342</v>
      </c>
      <c r="B27" s="408" t="s">
        <v>4063</v>
      </c>
    </row>
    <row r="28" spans="1:2" ht="12.75">
      <c r="A28" s="407" t="s">
        <v>343</v>
      </c>
      <c r="B28" s="408" t="s">
        <v>4064</v>
      </c>
    </row>
    <row r="29" spans="1:2" ht="12.75">
      <c r="A29" s="407" t="s">
        <v>344</v>
      </c>
      <c r="B29" s="408" t="s">
        <v>4065</v>
      </c>
    </row>
    <row r="30" spans="1:2" ht="25.5">
      <c r="A30" s="407" t="s">
        <v>345</v>
      </c>
      <c r="B30" s="408" t="s">
        <v>4066</v>
      </c>
    </row>
    <row r="31" spans="1:2" ht="12.75">
      <c r="A31" s="407" t="s">
        <v>346</v>
      </c>
      <c r="B31" s="408" t="s">
        <v>4067</v>
      </c>
    </row>
    <row r="32" spans="1:2" ht="12.75">
      <c r="A32" s="407" t="s">
        <v>347</v>
      </c>
      <c r="B32" s="408" t="s">
        <v>4068</v>
      </c>
    </row>
    <row r="33" spans="1:2" ht="12.75">
      <c r="A33" s="407" t="s">
        <v>348</v>
      </c>
      <c r="B33" s="408" t="s">
        <v>4069</v>
      </c>
    </row>
    <row r="34" spans="1:2" ht="12.75">
      <c r="A34" s="407" t="s">
        <v>349</v>
      </c>
      <c r="B34" s="408" t="s">
        <v>4070</v>
      </c>
    </row>
    <row r="35" spans="1:2" ht="12.75">
      <c r="A35" s="407" t="s">
        <v>350</v>
      </c>
      <c r="B35" s="408" t="s">
        <v>4071</v>
      </c>
    </row>
    <row r="36" spans="1:2" ht="12.75">
      <c r="A36" s="407" t="s">
        <v>351</v>
      </c>
      <c r="B36" s="408" t="s">
        <v>4072</v>
      </c>
    </row>
    <row r="37" spans="1:2" ht="12.75">
      <c r="A37" s="407" t="s">
        <v>352</v>
      </c>
      <c r="B37" s="408" t="s">
        <v>4073</v>
      </c>
    </row>
    <row r="38" spans="1:2" ht="12.75">
      <c r="A38" s="407" t="s">
        <v>353</v>
      </c>
      <c r="B38" s="408" t="s">
        <v>4074</v>
      </c>
    </row>
    <row r="39" spans="1:2" ht="12.75">
      <c r="A39" s="407" t="s">
        <v>170</v>
      </c>
      <c r="B39" s="408" t="s">
        <v>4075</v>
      </c>
    </row>
    <row r="40" spans="1:2" ht="38.25">
      <c r="A40" s="407" t="s">
        <v>354</v>
      </c>
      <c r="B40" s="408" t="s">
        <v>4076</v>
      </c>
    </row>
    <row r="41" spans="1:2" ht="12.75">
      <c r="A41" s="405" t="s">
        <v>1508</v>
      </c>
      <c r="B41" s="406" t="s">
        <v>4077</v>
      </c>
    </row>
    <row r="42" spans="1:2" ht="12.75">
      <c r="A42" s="407" t="s">
        <v>355</v>
      </c>
      <c r="B42" s="408" t="s">
        <v>4078</v>
      </c>
    </row>
    <row r="43" spans="1:2" ht="12.75">
      <c r="A43" s="407" t="s">
        <v>356</v>
      </c>
      <c r="B43" s="408" t="s">
        <v>4079</v>
      </c>
    </row>
    <row r="44" spans="1:2" ht="25.5">
      <c r="A44" s="407" t="s">
        <v>357</v>
      </c>
      <c r="B44" s="408" t="s">
        <v>4080</v>
      </c>
    </row>
    <row r="45" spans="1:2" ht="12.75">
      <c r="A45" s="407" t="s">
        <v>358</v>
      </c>
      <c r="B45" s="408" t="s">
        <v>4081</v>
      </c>
    </row>
    <row r="46" spans="1:2" ht="12.75">
      <c r="A46" s="407" t="s">
        <v>4791</v>
      </c>
      <c r="B46" s="408" t="s">
        <v>4792</v>
      </c>
    </row>
    <row r="47" spans="1:2" ht="12.75">
      <c r="A47" s="407" t="s">
        <v>359</v>
      </c>
      <c r="B47" s="408" t="s">
        <v>4082</v>
      </c>
    </row>
    <row r="48" spans="1:2" ht="12.75">
      <c r="A48" s="407" t="s">
        <v>360</v>
      </c>
      <c r="B48" s="408" t="s">
        <v>4083</v>
      </c>
    </row>
    <row r="49" spans="1:2" ht="12.75">
      <c r="A49" s="407" t="s">
        <v>361</v>
      </c>
      <c r="B49" s="408" t="s">
        <v>4084</v>
      </c>
    </row>
    <row r="50" spans="1:2" ht="12.75">
      <c r="A50" s="407" t="s">
        <v>362</v>
      </c>
      <c r="B50" s="408" t="s">
        <v>4085</v>
      </c>
    </row>
    <row r="51" spans="1:2" ht="12.75">
      <c r="A51" s="407" t="s">
        <v>363</v>
      </c>
      <c r="B51" s="408" t="s">
        <v>4086</v>
      </c>
    </row>
    <row r="52" spans="1:2" ht="12.75">
      <c r="A52" s="407" t="s">
        <v>4793</v>
      </c>
      <c r="B52" s="408" t="s">
        <v>4794</v>
      </c>
    </row>
    <row r="53" spans="1:2" ht="25.5">
      <c r="A53" s="407" t="s">
        <v>364</v>
      </c>
      <c r="B53" s="408" t="s">
        <v>4087</v>
      </c>
    </row>
    <row r="54" spans="1:2" ht="25.5">
      <c r="A54" s="407" t="s">
        <v>365</v>
      </c>
      <c r="B54" s="408" t="s">
        <v>4088</v>
      </c>
    </row>
    <row r="55" spans="1:2" ht="12.75">
      <c r="A55" s="407" t="s">
        <v>366</v>
      </c>
      <c r="B55" s="408" t="s">
        <v>4089</v>
      </c>
    </row>
    <row r="56" spans="1:2" ht="12.75">
      <c r="A56" s="407" t="s">
        <v>367</v>
      </c>
      <c r="B56" s="408" t="s">
        <v>4090</v>
      </c>
    </row>
    <row r="57" spans="1:2" ht="12.75">
      <c r="A57" s="407" t="s">
        <v>368</v>
      </c>
      <c r="B57" s="408" t="s">
        <v>4091</v>
      </c>
    </row>
    <row r="58" spans="1:2" ht="12.75">
      <c r="A58" s="407" t="s">
        <v>369</v>
      </c>
      <c r="B58" s="408" t="s">
        <v>4092</v>
      </c>
    </row>
    <row r="59" spans="1:2" ht="12.75">
      <c r="A59" s="407" t="s">
        <v>4093</v>
      </c>
      <c r="B59" s="408" t="s">
        <v>1670</v>
      </c>
    </row>
    <row r="60" spans="1:2" ht="12.75">
      <c r="A60" s="407" t="s">
        <v>370</v>
      </c>
      <c r="B60" s="408" t="s">
        <v>4094</v>
      </c>
    </row>
    <row r="61" spans="1:2" ht="12.75">
      <c r="A61" s="407" t="s">
        <v>371</v>
      </c>
      <c r="B61" s="408" t="s">
        <v>4095</v>
      </c>
    </row>
    <row r="62" spans="1:2" ht="25.5">
      <c r="A62" s="407" t="s">
        <v>4795</v>
      </c>
      <c r="B62" s="408" t="s">
        <v>4796</v>
      </c>
    </row>
    <row r="63" spans="1:2" ht="12.75">
      <c r="A63" s="407" t="s">
        <v>372</v>
      </c>
      <c r="B63" s="408" t="s">
        <v>4098</v>
      </c>
    </row>
    <row r="64" spans="1:2" ht="12.75">
      <c r="A64" s="407" t="s">
        <v>373</v>
      </c>
      <c r="B64" s="408" t="s">
        <v>4099</v>
      </c>
    </row>
    <row r="65" spans="1:2" ht="12.75">
      <c r="A65" s="407" t="s">
        <v>374</v>
      </c>
      <c r="B65" s="408" t="s">
        <v>4100</v>
      </c>
    </row>
    <row r="66" spans="1:2" ht="12.75">
      <c r="A66" s="407" t="s">
        <v>375</v>
      </c>
      <c r="B66" s="408" t="s">
        <v>4101</v>
      </c>
    </row>
    <row r="67" spans="1:2" ht="12.75">
      <c r="A67" s="407" t="s">
        <v>376</v>
      </c>
      <c r="B67" s="408" t="s">
        <v>4102</v>
      </c>
    </row>
    <row r="68" spans="1:2" ht="12.75">
      <c r="A68" s="407" t="s">
        <v>1509</v>
      </c>
      <c r="B68" s="408" t="s">
        <v>4103</v>
      </c>
    </row>
    <row r="69" spans="1:2" ht="89.25">
      <c r="A69" s="405" t="s">
        <v>377</v>
      </c>
      <c r="B69" s="406" t="s">
        <v>4104</v>
      </c>
    </row>
    <row r="70" spans="1:2" ht="76.5">
      <c r="A70" s="407" t="s">
        <v>378</v>
      </c>
      <c r="B70" s="408" t="s">
        <v>4105</v>
      </c>
    </row>
    <row r="71" spans="1:2" ht="76.5">
      <c r="A71" s="407" t="s">
        <v>379</v>
      </c>
      <c r="B71" s="408" t="s">
        <v>4106</v>
      </c>
    </row>
    <row r="72" spans="1:2" ht="140.25">
      <c r="A72" s="407" t="s">
        <v>380</v>
      </c>
      <c r="B72" s="408" t="s">
        <v>4107</v>
      </c>
    </row>
    <row r="73" spans="1:2" ht="140.25">
      <c r="A73" s="407" t="s">
        <v>381</v>
      </c>
      <c r="B73" s="408" t="s">
        <v>4108</v>
      </c>
    </row>
    <row r="74" spans="1:2" ht="102">
      <c r="A74" s="407" t="s">
        <v>382</v>
      </c>
      <c r="B74" s="408" t="s">
        <v>4109</v>
      </c>
    </row>
    <row r="75" spans="1:2" ht="38.25">
      <c r="A75" s="407" t="s">
        <v>383</v>
      </c>
      <c r="B75" s="408" t="s">
        <v>4110</v>
      </c>
    </row>
    <row r="76" spans="1:2" ht="38.25">
      <c r="A76" s="407" t="s">
        <v>384</v>
      </c>
      <c r="B76" s="408" t="s">
        <v>4111</v>
      </c>
    </row>
    <row r="77" spans="1:2" ht="25.5">
      <c r="A77" s="407" t="s">
        <v>385</v>
      </c>
      <c r="B77" s="408" t="s">
        <v>4112</v>
      </c>
    </row>
    <row r="78" spans="1:2" ht="63.75">
      <c r="A78" s="407" t="s">
        <v>386</v>
      </c>
      <c r="B78" s="408" t="s">
        <v>4113</v>
      </c>
    </row>
    <row r="79" spans="1:2" ht="63.75">
      <c r="A79" s="407" t="s">
        <v>387</v>
      </c>
      <c r="B79" s="408" t="s">
        <v>4114</v>
      </c>
    </row>
    <row r="80" spans="1:2" ht="12.75">
      <c r="A80" s="407" t="s">
        <v>388</v>
      </c>
      <c r="B80" s="408" t="s">
        <v>4115</v>
      </c>
    </row>
    <row r="81" spans="1:2" ht="12.75">
      <c r="A81" s="407" t="s">
        <v>389</v>
      </c>
      <c r="B81" s="408" t="s">
        <v>4116</v>
      </c>
    </row>
    <row r="82" spans="1:2" ht="12.75">
      <c r="A82" s="407" t="s">
        <v>390</v>
      </c>
      <c r="B82" s="408" t="s">
        <v>4117</v>
      </c>
    </row>
    <row r="83" spans="1:2" ht="12.75">
      <c r="A83" s="407" t="s">
        <v>1510</v>
      </c>
      <c r="B83" s="408" t="s">
        <v>4118</v>
      </c>
    </row>
    <row r="84" spans="1:2" ht="12.75">
      <c r="A84" s="407" t="s">
        <v>1511</v>
      </c>
      <c r="B84" s="408" t="s">
        <v>4119</v>
      </c>
    </row>
    <row r="85" spans="1:2" ht="25.5">
      <c r="A85" s="407" t="s">
        <v>4120</v>
      </c>
      <c r="B85" s="408" t="s">
        <v>4121</v>
      </c>
    </row>
    <row r="86" spans="1:2" ht="12.75">
      <c r="A86" s="407" t="s">
        <v>391</v>
      </c>
      <c r="B86" s="408" t="s">
        <v>4122</v>
      </c>
    </row>
    <row r="87" spans="1:2" ht="12.75">
      <c r="A87" s="407" t="s">
        <v>392</v>
      </c>
      <c r="B87" s="408" t="s">
        <v>4123</v>
      </c>
    </row>
    <row r="88" spans="1:2" ht="12.75">
      <c r="A88" s="407" t="s">
        <v>393</v>
      </c>
      <c r="B88" s="408" t="s">
        <v>4124</v>
      </c>
    </row>
    <row r="89" spans="1:2" ht="12.75">
      <c r="A89" s="407" t="s">
        <v>394</v>
      </c>
      <c r="B89" s="408" t="s">
        <v>4125</v>
      </c>
    </row>
    <row r="90" spans="1:2" ht="12.75">
      <c r="A90" s="407" t="s">
        <v>395</v>
      </c>
      <c r="B90" s="408" t="s">
        <v>4126</v>
      </c>
    </row>
    <row r="91" spans="1:2" ht="12.75">
      <c r="A91" s="407" t="s">
        <v>396</v>
      </c>
      <c r="B91" s="408" t="s">
        <v>4127</v>
      </c>
    </row>
    <row r="92" spans="1:2" ht="12.75">
      <c r="A92" s="407" t="s">
        <v>397</v>
      </c>
      <c r="B92" s="408" t="s">
        <v>4128</v>
      </c>
    </row>
    <row r="93" spans="1:2" ht="12.75">
      <c r="A93" s="407" t="s">
        <v>398</v>
      </c>
      <c r="B93" s="408" t="s">
        <v>4129</v>
      </c>
    </row>
    <row r="94" spans="1:2" ht="12.75">
      <c r="A94" s="407" t="s">
        <v>399</v>
      </c>
      <c r="B94" s="408" t="s">
        <v>4130</v>
      </c>
    </row>
    <row r="95" spans="1:2" ht="12.75">
      <c r="A95" s="407" t="s">
        <v>400</v>
      </c>
      <c r="B95" s="408" t="s">
        <v>1673</v>
      </c>
    </row>
    <row r="96" spans="1:2" ht="25.5">
      <c r="A96" s="407" t="s">
        <v>401</v>
      </c>
      <c r="B96" s="408" t="s">
        <v>1674</v>
      </c>
    </row>
    <row r="97" spans="1:2" ht="12.75">
      <c r="A97" s="407" t="s">
        <v>402</v>
      </c>
      <c r="B97" s="408" t="s">
        <v>4131</v>
      </c>
    </row>
    <row r="98" spans="1:2" ht="12.75">
      <c r="A98" s="407" t="s">
        <v>403</v>
      </c>
      <c r="B98" s="408" t="s">
        <v>4132</v>
      </c>
    </row>
    <row r="99" spans="1:2" ht="12.75">
      <c r="A99" s="407" t="s">
        <v>404</v>
      </c>
      <c r="B99" s="408" t="s">
        <v>4133</v>
      </c>
    </row>
    <row r="100" spans="1:2" ht="25.5">
      <c r="A100" s="407" t="s">
        <v>405</v>
      </c>
      <c r="B100" s="408" t="s">
        <v>4134</v>
      </c>
    </row>
    <row r="101" spans="1:2" ht="12.75">
      <c r="A101" s="407" t="s">
        <v>406</v>
      </c>
      <c r="B101" s="408" t="s">
        <v>4135</v>
      </c>
    </row>
    <row r="102" spans="1:2" ht="12.75">
      <c r="A102" s="407" t="s">
        <v>407</v>
      </c>
      <c r="B102" s="408" t="s">
        <v>4136</v>
      </c>
    </row>
    <row r="103" spans="1:2" ht="12.75">
      <c r="A103" s="407" t="s">
        <v>408</v>
      </c>
      <c r="B103" s="408" t="s">
        <v>4137</v>
      </c>
    </row>
    <row r="104" spans="1:2" ht="12.75">
      <c r="A104" s="407" t="s">
        <v>409</v>
      </c>
      <c r="B104" s="408" t="s">
        <v>4138</v>
      </c>
    </row>
    <row r="105" spans="1:2" ht="12.75">
      <c r="A105" s="407" t="s">
        <v>410</v>
      </c>
      <c r="B105" s="408" t="s">
        <v>4139</v>
      </c>
    </row>
    <row r="106" spans="1:2" ht="12.75">
      <c r="A106" s="407" t="s">
        <v>411</v>
      </c>
      <c r="B106" s="408" t="s">
        <v>4140</v>
      </c>
    </row>
    <row r="107" spans="1:2" ht="12.75">
      <c r="A107" s="407" t="s">
        <v>412</v>
      </c>
      <c r="B107" s="408" t="s">
        <v>4141</v>
      </c>
    </row>
    <row r="108" spans="1:2" ht="12.75">
      <c r="A108" s="407" t="s">
        <v>413</v>
      </c>
      <c r="B108" s="408" t="s">
        <v>4142</v>
      </c>
    </row>
    <row r="109" spans="1:2" ht="12.75">
      <c r="A109" s="407" t="s">
        <v>414</v>
      </c>
      <c r="B109" s="408" t="s">
        <v>4143</v>
      </c>
    </row>
    <row r="110" spans="1:2" ht="12.75">
      <c r="A110" s="407" t="s">
        <v>415</v>
      </c>
      <c r="B110" s="408" t="s">
        <v>4144</v>
      </c>
    </row>
    <row r="111" spans="1:2" ht="25.5">
      <c r="A111" s="407" t="s">
        <v>416</v>
      </c>
      <c r="B111" s="408" t="s">
        <v>4145</v>
      </c>
    </row>
    <row r="112" spans="1:2" ht="12.75">
      <c r="A112" s="407" t="s">
        <v>417</v>
      </c>
      <c r="B112" s="408" t="s">
        <v>4146</v>
      </c>
    </row>
    <row r="113" spans="1:2" ht="12.75">
      <c r="A113" s="407" t="s">
        <v>418</v>
      </c>
      <c r="B113" s="408" t="s">
        <v>4147</v>
      </c>
    </row>
    <row r="114" spans="1:2" ht="12.75">
      <c r="A114" s="407" t="s">
        <v>419</v>
      </c>
      <c r="B114" s="408" t="s">
        <v>4148</v>
      </c>
    </row>
    <row r="115" spans="1:2" ht="25.5">
      <c r="A115" s="407" t="s">
        <v>420</v>
      </c>
      <c r="B115" s="408" t="s">
        <v>4149</v>
      </c>
    </row>
    <row r="116" spans="1:2" ht="12.75">
      <c r="A116" s="407" t="s">
        <v>4150</v>
      </c>
      <c r="B116" s="408" t="s">
        <v>1675</v>
      </c>
    </row>
    <row r="117" spans="1:2" ht="25.5">
      <c r="A117" s="407" t="s">
        <v>421</v>
      </c>
      <c r="B117" s="408" t="s">
        <v>4151</v>
      </c>
    </row>
    <row r="118" spans="1:2" ht="12.75">
      <c r="A118" s="407" t="s">
        <v>422</v>
      </c>
      <c r="B118" s="408" t="s">
        <v>4152</v>
      </c>
    </row>
    <row r="119" spans="1:2" ht="12.75">
      <c r="A119" s="407" t="s">
        <v>423</v>
      </c>
      <c r="B119" s="408" t="s">
        <v>4153</v>
      </c>
    </row>
    <row r="120" spans="1:2" ht="25.5">
      <c r="A120" s="407" t="s">
        <v>1512</v>
      </c>
      <c r="B120" s="408" t="s">
        <v>4154</v>
      </c>
    </row>
    <row r="121" spans="1:2" ht="12.75">
      <c r="A121" s="407" t="s">
        <v>1513</v>
      </c>
      <c r="B121" s="408" t="s">
        <v>4155</v>
      </c>
    </row>
    <row r="122" spans="1:2" ht="38.25">
      <c r="A122" s="407" t="s">
        <v>424</v>
      </c>
      <c r="B122" s="408" t="s">
        <v>4156</v>
      </c>
    </row>
    <row r="123" spans="1:2" ht="12.75">
      <c r="A123" s="407" t="s">
        <v>425</v>
      </c>
      <c r="B123" s="408" t="s">
        <v>4157</v>
      </c>
    </row>
    <row r="124" spans="1:2" ht="12.75">
      <c r="A124" s="407" t="s">
        <v>426</v>
      </c>
      <c r="B124" s="408" t="s">
        <v>4096</v>
      </c>
    </row>
    <row r="125" spans="1:2" ht="12.75">
      <c r="A125" s="407" t="s">
        <v>427</v>
      </c>
      <c r="B125" s="408" t="s">
        <v>4097</v>
      </c>
    </row>
    <row r="126" spans="1:2" ht="12.75">
      <c r="A126" s="407" t="s">
        <v>428</v>
      </c>
      <c r="B126" s="408" t="s">
        <v>4158</v>
      </c>
    </row>
    <row r="127" spans="1:2" ht="12.75">
      <c r="A127" s="407" t="s">
        <v>429</v>
      </c>
      <c r="B127" s="408" t="s">
        <v>4159</v>
      </c>
    </row>
    <row r="128" spans="1:2" ht="25.5">
      <c r="A128" s="407" t="s">
        <v>4120</v>
      </c>
      <c r="B128" s="408" t="s">
        <v>4121</v>
      </c>
    </row>
    <row r="129" spans="1:2" ht="12.75">
      <c r="A129" s="407" t="s">
        <v>430</v>
      </c>
      <c r="B129" s="408" t="s">
        <v>4160</v>
      </c>
    </row>
    <row r="130" spans="1:2" ht="25.5">
      <c r="A130" s="405" t="s">
        <v>431</v>
      </c>
      <c r="B130" s="406" t="s">
        <v>4161</v>
      </c>
    </row>
    <row r="131" spans="1:2" ht="12.75">
      <c r="A131" s="407" t="s">
        <v>432</v>
      </c>
      <c r="B131" s="408" t="s">
        <v>4162</v>
      </c>
    </row>
    <row r="132" spans="1:2" ht="12.75">
      <c r="A132" s="407" t="s">
        <v>1514</v>
      </c>
      <c r="B132" s="408" t="s">
        <v>4163</v>
      </c>
    </row>
    <row r="133" spans="1:2" ht="12.75">
      <c r="A133" s="407" t="s">
        <v>433</v>
      </c>
      <c r="B133" s="408" t="s">
        <v>4164</v>
      </c>
    </row>
    <row r="134" spans="1:2" ht="12.75">
      <c r="A134" s="407" t="s">
        <v>434</v>
      </c>
      <c r="B134" s="408" t="s">
        <v>4165</v>
      </c>
    </row>
    <row r="135" spans="1:2" ht="12.75">
      <c r="A135" s="407" t="s">
        <v>435</v>
      </c>
      <c r="B135" s="408" t="s">
        <v>4166</v>
      </c>
    </row>
    <row r="136" spans="1:2" ht="12.75">
      <c r="A136" s="407" t="s">
        <v>0</v>
      </c>
      <c r="B136" s="408" t="s">
        <v>4167</v>
      </c>
    </row>
    <row r="137" spans="1:2" ht="12.75">
      <c r="A137" s="407" t="s">
        <v>1515</v>
      </c>
      <c r="B137" s="408" t="s">
        <v>4168</v>
      </c>
    </row>
    <row r="138" spans="1:2" ht="12.75">
      <c r="A138" s="407" t="s">
        <v>1</v>
      </c>
      <c r="B138" s="408" t="s">
        <v>4169</v>
      </c>
    </row>
    <row r="139" spans="1:2" ht="12.75">
      <c r="A139" s="407" t="s">
        <v>2</v>
      </c>
      <c r="B139" s="408" t="s">
        <v>4170</v>
      </c>
    </row>
    <row r="140" spans="1:2" ht="12.75">
      <c r="A140" s="407" t="s">
        <v>3</v>
      </c>
      <c r="B140" s="408" t="s">
        <v>4171</v>
      </c>
    </row>
    <row r="141" spans="1:2" ht="12.75">
      <c r="A141" s="407" t="s">
        <v>4</v>
      </c>
      <c r="B141" s="408" t="s">
        <v>4172</v>
      </c>
    </row>
    <row r="142" spans="1:2" ht="12.75">
      <c r="A142" s="407" t="s">
        <v>5</v>
      </c>
      <c r="B142" s="408" t="s">
        <v>1677</v>
      </c>
    </row>
    <row r="143" spans="1:2" ht="12.75">
      <c r="A143" s="407" t="s">
        <v>6</v>
      </c>
      <c r="B143" s="408" t="s">
        <v>4173</v>
      </c>
    </row>
    <row r="144" spans="1:2" ht="12.75">
      <c r="A144" s="407" t="s">
        <v>7</v>
      </c>
      <c r="B144" s="408" t="s">
        <v>4174</v>
      </c>
    </row>
    <row r="145" spans="1:2" ht="12.75">
      <c r="A145" s="407" t="s">
        <v>8</v>
      </c>
      <c r="B145" s="408" t="s">
        <v>4175</v>
      </c>
    </row>
    <row r="146" spans="1:2" ht="12.75">
      <c r="A146" s="407" t="s">
        <v>9</v>
      </c>
      <c r="B146" s="408" t="s">
        <v>4176</v>
      </c>
    </row>
    <row r="147" spans="1:2" ht="25.5">
      <c r="A147" s="407" t="s">
        <v>10</v>
      </c>
      <c r="B147" s="408" t="s">
        <v>4177</v>
      </c>
    </row>
    <row r="148" spans="1:2" ht="12.75">
      <c r="A148" s="407" t="s">
        <v>11</v>
      </c>
      <c r="B148" s="408" t="s">
        <v>4178</v>
      </c>
    </row>
    <row r="149" spans="1:2" ht="12.75">
      <c r="A149" s="407" t="s">
        <v>12</v>
      </c>
      <c r="B149" s="408" t="s">
        <v>4179</v>
      </c>
    </row>
    <row r="150" spans="1:2" ht="38.25">
      <c r="A150" s="405" t="s">
        <v>13</v>
      </c>
      <c r="B150" s="406" t="s">
        <v>4180</v>
      </c>
    </row>
    <row r="151" spans="1:2" ht="63.75">
      <c r="A151" s="407" t="s">
        <v>1678</v>
      </c>
      <c r="B151" s="408" t="s">
        <v>4181</v>
      </c>
    </row>
    <row r="152" spans="1:2" ht="12.75">
      <c r="A152" s="407" t="s">
        <v>14</v>
      </c>
      <c r="B152" s="408" t="s">
        <v>4182</v>
      </c>
    </row>
    <row r="153" spans="1:2" ht="12.75">
      <c r="A153" s="407" t="s">
        <v>15</v>
      </c>
      <c r="B153" s="408" t="s">
        <v>4183</v>
      </c>
    </row>
    <row r="154" spans="1:2" ht="12.75">
      <c r="A154" s="407" t="s">
        <v>16</v>
      </c>
      <c r="B154" s="408" t="s">
        <v>4184</v>
      </c>
    </row>
    <row r="155" spans="1:2" ht="12.75">
      <c r="A155" s="407" t="s">
        <v>17</v>
      </c>
      <c r="B155" s="408" t="s">
        <v>4185</v>
      </c>
    </row>
    <row r="156" spans="1:2" ht="12.75">
      <c r="A156" s="407" t="s">
        <v>18</v>
      </c>
      <c r="B156" s="408" t="s">
        <v>4186</v>
      </c>
    </row>
    <row r="157" spans="1:2" ht="12.75">
      <c r="A157" s="407" t="s">
        <v>19</v>
      </c>
      <c r="B157" s="408" t="s">
        <v>4187</v>
      </c>
    </row>
    <row r="158" spans="1:2" ht="12.75">
      <c r="A158" s="407" t="s">
        <v>20</v>
      </c>
      <c r="B158" s="408" t="s">
        <v>4188</v>
      </c>
    </row>
    <row r="159" spans="1:2" ht="12.75">
      <c r="A159" s="407" t="s">
        <v>21</v>
      </c>
      <c r="B159" s="408" t="s">
        <v>4189</v>
      </c>
    </row>
    <row r="160" spans="1:2" ht="12.75">
      <c r="A160" s="407" t="s">
        <v>22</v>
      </c>
      <c r="B160" s="408" t="s">
        <v>4190</v>
      </c>
    </row>
    <row r="161" spans="1:2" ht="12.75">
      <c r="A161" s="407" t="s">
        <v>23</v>
      </c>
      <c r="B161" s="408" t="s">
        <v>4191</v>
      </c>
    </row>
    <row r="162" spans="1:2" ht="12.75">
      <c r="A162" s="407" t="s">
        <v>24</v>
      </c>
      <c r="B162" s="408" t="s">
        <v>4192</v>
      </c>
    </row>
    <row r="163" spans="1:2" ht="12.75">
      <c r="A163" s="407" t="s">
        <v>25</v>
      </c>
      <c r="B163" s="408" t="s">
        <v>4193</v>
      </c>
    </row>
    <row r="164" spans="1:2" ht="12.75">
      <c r="A164" s="405" t="s">
        <v>26</v>
      </c>
      <c r="B164" s="406" t="s">
        <v>4194</v>
      </c>
    </row>
    <row r="165" spans="1:2" ht="12.75">
      <c r="A165" s="407" t="s">
        <v>27</v>
      </c>
      <c r="B165" s="408" t="s">
        <v>4195</v>
      </c>
    </row>
    <row r="166" spans="1:2" ht="12.75">
      <c r="A166" s="407" t="s">
        <v>28</v>
      </c>
      <c r="B166" s="408" t="s">
        <v>4196</v>
      </c>
    </row>
    <row r="167" spans="1:2" ht="12.75">
      <c r="A167" s="407" t="s">
        <v>29</v>
      </c>
      <c r="B167" s="408" t="s">
        <v>4197</v>
      </c>
    </row>
    <row r="168" spans="1:2" ht="12.75">
      <c r="A168" s="407" t="s">
        <v>30</v>
      </c>
      <c r="B168" s="408" t="s">
        <v>1679</v>
      </c>
    </row>
    <row r="169" spans="1:2" ht="12.75">
      <c r="A169" s="405" t="s">
        <v>31</v>
      </c>
      <c r="B169" s="406" t="s">
        <v>4198</v>
      </c>
    </row>
    <row r="170" spans="1:2" ht="12.75">
      <c r="A170" s="407" t="s">
        <v>32</v>
      </c>
      <c r="B170" s="408" t="s">
        <v>4199</v>
      </c>
    </row>
    <row r="171" spans="1:2" ht="12.75">
      <c r="A171" s="407" t="s">
        <v>33</v>
      </c>
      <c r="B171" s="408" t="s">
        <v>4200</v>
      </c>
    </row>
    <row r="172" spans="1:2" ht="12.75">
      <c r="A172" s="407" t="s">
        <v>34</v>
      </c>
      <c r="B172" s="408" t="s">
        <v>4201</v>
      </c>
    </row>
    <row r="173" spans="1:2" ht="12.75">
      <c r="A173" s="407" t="s">
        <v>35</v>
      </c>
      <c r="B173" s="408" t="s">
        <v>4202</v>
      </c>
    </row>
    <row r="174" spans="1:2" ht="12.75">
      <c r="A174" s="407" t="s">
        <v>36</v>
      </c>
      <c r="B174" s="408" t="s">
        <v>4203</v>
      </c>
    </row>
    <row r="175" spans="1:2" ht="12.75">
      <c r="A175" s="407" t="s">
        <v>37</v>
      </c>
      <c r="B175" s="408" t="s">
        <v>4204</v>
      </c>
    </row>
    <row r="176" spans="1:2" ht="12.75">
      <c r="A176" s="407" t="s">
        <v>38</v>
      </c>
      <c r="B176" s="408" t="s">
        <v>4205</v>
      </c>
    </row>
    <row r="177" spans="1:2" ht="12.75">
      <c r="A177" s="407" t="s">
        <v>39</v>
      </c>
      <c r="B177" s="408" t="s">
        <v>4147</v>
      </c>
    </row>
    <row r="178" spans="1:2" ht="12.75">
      <c r="A178" s="407" t="s">
        <v>40</v>
      </c>
      <c r="B178" s="408" t="s">
        <v>4097</v>
      </c>
    </row>
    <row r="179" spans="1:2" ht="12.75">
      <c r="A179" s="407" t="s">
        <v>1516</v>
      </c>
      <c r="B179" s="408" t="s">
        <v>4206</v>
      </c>
    </row>
    <row r="180" spans="1:2" ht="12.75">
      <c r="A180" s="407" t="s">
        <v>1517</v>
      </c>
      <c r="B180" s="408" t="s">
        <v>4207</v>
      </c>
    </row>
    <row r="181" spans="1:2" ht="12.75">
      <c r="A181" s="407" t="s">
        <v>4208</v>
      </c>
      <c r="B181" s="408" t="s">
        <v>4209</v>
      </c>
    </row>
    <row r="182" spans="1:2" ht="25.5">
      <c r="A182" s="407" t="s">
        <v>41</v>
      </c>
      <c r="B182" s="408" t="s">
        <v>4210</v>
      </c>
    </row>
    <row r="183" spans="1:2" ht="25.5">
      <c r="A183" s="407" t="s">
        <v>42</v>
      </c>
      <c r="B183" s="408" t="s">
        <v>4211</v>
      </c>
    </row>
    <row r="184" spans="1:2" ht="25.5">
      <c r="A184" s="407" t="s">
        <v>43</v>
      </c>
      <c r="B184" s="408" t="s">
        <v>4212</v>
      </c>
    </row>
    <row r="185" spans="1:2" ht="12.75">
      <c r="A185" s="405" t="s">
        <v>44</v>
      </c>
      <c r="B185" s="406" t="s">
        <v>4213</v>
      </c>
    </row>
    <row r="186" spans="1:2" ht="25.5">
      <c r="A186" s="407" t="s">
        <v>45</v>
      </c>
      <c r="B186" s="408" t="s">
        <v>4214</v>
      </c>
    </row>
    <row r="187" spans="1:2" ht="12.75">
      <c r="A187" s="407" t="s">
        <v>46</v>
      </c>
      <c r="B187" s="408" t="s">
        <v>4215</v>
      </c>
    </row>
    <row r="188" spans="1:2" ht="12.75">
      <c r="A188" s="407" t="s">
        <v>47</v>
      </c>
      <c r="B188" s="408" t="s">
        <v>4216</v>
      </c>
    </row>
    <row r="189" spans="1:2" ht="12.75">
      <c r="A189" s="407" t="s">
        <v>48</v>
      </c>
      <c r="B189" s="408" t="s">
        <v>4217</v>
      </c>
    </row>
    <row r="190" spans="1:2" ht="51">
      <c r="A190" s="407" t="s">
        <v>49</v>
      </c>
      <c r="B190" s="408" t="s">
        <v>4218</v>
      </c>
    </row>
    <row r="191" spans="1:2" ht="25.5">
      <c r="A191" s="407" t="s">
        <v>50</v>
      </c>
      <c r="B191" s="408" t="s">
        <v>4219</v>
      </c>
    </row>
    <row r="192" spans="1:2" ht="25.5">
      <c r="A192" s="407" t="s">
        <v>51</v>
      </c>
      <c r="B192" s="408" t="s">
        <v>4220</v>
      </c>
    </row>
    <row r="193" spans="1:2" ht="25.5">
      <c r="A193" s="407" t="s">
        <v>52</v>
      </c>
      <c r="B193" s="408" t="s">
        <v>4221</v>
      </c>
    </row>
    <row r="194" spans="1:2" ht="12.75">
      <c r="A194" s="407" t="s">
        <v>53</v>
      </c>
      <c r="B194" s="408" t="s">
        <v>4222</v>
      </c>
    </row>
    <row r="195" spans="1:2" ht="12.75">
      <c r="A195" s="407" t="s">
        <v>54</v>
      </c>
      <c r="B195" s="408" t="s">
        <v>4223</v>
      </c>
    </row>
    <row r="196" spans="1:2" ht="12.75">
      <c r="A196" s="407" t="s">
        <v>55</v>
      </c>
      <c r="B196" s="408" t="s">
        <v>4224</v>
      </c>
    </row>
    <row r="197" spans="1:2" ht="12.75">
      <c r="A197" s="407" t="s">
        <v>56</v>
      </c>
      <c r="B197" s="408" t="s">
        <v>1680</v>
      </c>
    </row>
    <row r="198" spans="1:2" ht="25.5">
      <c r="A198" s="407" t="s">
        <v>57</v>
      </c>
      <c r="B198" s="408" t="s">
        <v>4225</v>
      </c>
    </row>
    <row r="199" spans="1:2" ht="12.75">
      <c r="A199" s="407" t="s">
        <v>58</v>
      </c>
      <c r="B199" s="408" t="s">
        <v>4226</v>
      </c>
    </row>
    <row r="200" spans="1:2" ht="25.5">
      <c r="A200" s="407" t="s">
        <v>59</v>
      </c>
      <c r="B200" s="408" t="s">
        <v>4227</v>
      </c>
    </row>
    <row r="201" spans="1:2" ht="12.75">
      <c r="A201" s="407" t="s">
        <v>60</v>
      </c>
      <c r="B201" s="408" t="s">
        <v>4228</v>
      </c>
    </row>
    <row r="202" spans="1:2" ht="12.75">
      <c r="A202" s="407" t="s">
        <v>61</v>
      </c>
      <c r="B202" s="408" t="s">
        <v>4229</v>
      </c>
    </row>
    <row r="203" spans="1:2" ht="12.75">
      <c r="A203" s="405" t="s">
        <v>62</v>
      </c>
      <c r="B203" s="406" t="s">
        <v>4230</v>
      </c>
    </row>
    <row r="204" spans="1:2" ht="12.75">
      <c r="A204" s="407" t="s">
        <v>63</v>
      </c>
      <c r="B204" s="408" t="s">
        <v>4231</v>
      </c>
    </row>
    <row r="205" spans="1:2" ht="12.75">
      <c r="A205" s="407" t="s">
        <v>64</v>
      </c>
      <c r="B205" s="408" t="s">
        <v>4232</v>
      </c>
    </row>
    <row r="206" spans="1:2" ht="12.75">
      <c r="A206" s="407" t="s">
        <v>65</v>
      </c>
      <c r="B206" s="408" t="s">
        <v>4233</v>
      </c>
    </row>
    <row r="207" spans="1:2" ht="12.75">
      <c r="A207" s="405" t="s">
        <v>66</v>
      </c>
      <c r="B207" s="406" t="s">
        <v>4234</v>
      </c>
    </row>
    <row r="208" spans="1:2" ht="12.75">
      <c r="A208" s="407" t="s">
        <v>67</v>
      </c>
      <c r="B208" s="408" t="s">
        <v>4235</v>
      </c>
    </row>
    <row r="209" spans="1:2" ht="12.75">
      <c r="A209" s="407" t="s">
        <v>68</v>
      </c>
      <c r="B209" s="408" t="s">
        <v>4236</v>
      </c>
    </row>
    <row r="210" spans="1:2" ht="12.75">
      <c r="A210" s="407" t="s">
        <v>69</v>
      </c>
      <c r="B210" s="408" t="s">
        <v>4237</v>
      </c>
    </row>
    <row r="211" spans="1:2" ht="12.75">
      <c r="A211" s="407" t="s">
        <v>70</v>
      </c>
      <c r="B211" s="408" t="s">
        <v>4238</v>
      </c>
    </row>
    <row r="212" spans="1:2" ht="12.75">
      <c r="A212" s="407" t="s">
        <v>71</v>
      </c>
      <c r="B212" s="408" t="s">
        <v>4239</v>
      </c>
    </row>
    <row r="213" spans="1:2" ht="12.75">
      <c r="A213" s="407" t="s">
        <v>72</v>
      </c>
      <c r="B213" s="408" t="s">
        <v>4240</v>
      </c>
    </row>
    <row r="214" spans="1:2" ht="12.75">
      <c r="A214" s="407" t="s">
        <v>73</v>
      </c>
      <c r="B214" s="408" t="s">
        <v>4241</v>
      </c>
    </row>
    <row r="215" spans="1:2" ht="12.75">
      <c r="A215" s="407" t="s">
        <v>74</v>
      </c>
      <c r="B215" s="408" t="s">
        <v>4242</v>
      </c>
    </row>
    <row r="216" spans="1:2" ht="12.75">
      <c r="A216" s="407" t="s">
        <v>75</v>
      </c>
      <c r="B216" s="408" t="s">
        <v>4243</v>
      </c>
    </row>
    <row r="217" spans="1:2" ht="12.75">
      <c r="A217" s="407" t="s">
        <v>76</v>
      </c>
      <c r="B217" s="408" t="s">
        <v>4244</v>
      </c>
    </row>
    <row r="218" spans="1:2" ht="12.75">
      <c r="A218" s="407" t="s">
        <v>77</v>
      </c>
      <c r="B218" s="408" t="s">
        <v>4245</v>
      </c>
    </row>
    <row r="219" spans="1:2" ht="12.75">
      <c r="A219" s="407" t="s">
        <v>78</v>
      </c>
      <c r="B219" s="408" t="s">
        <v>4246</v>
      </c>
    </row>
    <row r="220" spans="1:2" ht="25.5">
      <c r="A220" s="407" t="s">
        <v>79</v>
      </c>
      <c r="B220" s="408" t="s">
        <v>4247</v>
      </c>
    </row>
    <row r="221" spans="1:2" ht="12.75">
      <c r="A221" s="407" t="s">
        <v>80</v>
      </c>
      <c r="B221" s="408" t="s">
        <v>4248</v>
      </c>
    </row>
    <row r="222" spans="1:2" ht="12.75">
      <c r="A222" s="405" t="s">
        <v>81</v>
      </c>
      <c r="B222" s="406" t="s">
        <v>4249</v>
      </c>
    </row>
    <row r="223" spans="1:2" ht="12.75">
      <c r="A223" s="407" t="s">
        <v>82</v>
      </c>
      <c r="B223" s="408" t="s">
        <v>4250</v>
      </c>
    </row>
    <row r="224" spans="1:2" ht="12.75">
      <c r="A224" s="407" t="s">
        <v>83</v>
      </c>
      <c r="B224" s="408" t="s">
        <v>4251</v>
      </c>
    </row>
    <row r="225" spans="1:2" ht="12.75">
      <c r="A225" s="407" t="s">
        <v>84</v>
      </c>
      <c r="B225" s="408" t="s">
        <v>4252</v>
      </c>
    </row>
    <row r="226" spans="1:2" ht="12.75">
      <c r="A226" s="407" t="s">
        <v>85</v>
      </c>
      <c r="B226" s="408" t="s">
        <v>4253</v>
      </c>
    </row>
    <row r="227" spans="1:2" ht="12.75">
      <c r="A227" s="407" t="s">
        <v>86</v>
      </c>
      <c r="B227" s="408" t="s">
        <v>1683</v>
      </c>
    </row>
    <row r="228" spans="1:2" ht="12.75">
      <c r="A228" s="407" t="s">
        <v>87</v>
      </c>
      <c r="B228" s="408" t="s">
        <v>4254</v>
      </c>
    </row>
    <row r="229" spans="1:2" ht="25.5">
      <c r="A229" s="407" t="s">
        <v>88</v>
      </c>
      <c r="B229" s="408" t="s">
        <v>4255</v>
      </c>
    </row>
    <row r="230" spans="1:2" ht="25.5">
      <c r="A230" s="405" t="s">
        <v>89</v>
      </c>
      <c r="B230" s="406" t="s">
        <v>4797</v>
      </c>
    </row>
    <row r="231" spans="1:2" ht="12.75">
      <c r="A231" s="407" t="s">
        <v>90</v>
      </c>
      <c r="B231" s="408" t="s">
        <v>4256</v>
      </c>
    </row>
    <row r="232" spans="1:2" ht="12.75">
      <c r="A232" s="407" t="s">
        <v>91</v>
      </c>
      <c r="B232" s="408" t="s">
        <v>4257</v>
      </c>
    </row>
    <row r="233" spans="1:2" ht="12.75">
      <c r="A233" s="407" t="s">
        <v>92</v>
      </c>
      <c r="B233" s="408" t="s">
        <v>4258</v>
      </c>
    </row>
    <row r="234" spans="1:2" ht="12.75">
      <c r="A234" s="407" t="s">
        <v>93</v>
      </c>
      <c r="B234" s="408" t="s">
        <v>4259</v>
      </c>
    </row>
    <row r="235" spans="1:2" ht="12.75">
      <c r="A235" s="407" t="s">
        <v>94</v>
      </c>
      <c r="B235" s="408" t="s">
        <v>4260</v>
      </c>
    </row>
    <row r="236" spans="1:2" ht="12.75">
      <c r="A236" s="407" t="s">
        <v>95</v>
      </c>
      <c r="B236" s="408" t="s">
        <v>4261</v>
      </c>
    </row>
    <row r="237" spans="1:2" ht="12.75">
      <c r="A237" s="405" t="s">
        <v>96</v>
      </c>
      <c r="B237" s="406" t="s">
        <v>4262</v>
      </c>
    </row>
    <row r="238" spans="1:2" ht="12.75">
      <c r="A238" s="407" t="s">
        <v>97</v>
      </c>
      <c r="B238" s="408" t="s">
        <v>4263</v>
      </c>
    </row>
    <row r="239" spans="1:2" ht="12.75">
      <c r="A239" s="407" t="s">
        <v>98</v>
      </c>
      <c r="B239" s="408" t="s">
        <v>4264</v>
      </c>
    </row>
    <row r="240" spans="1:2" ht="12.75">
      <c r="A240" s="407" t="s">
        <v>99</v>
      </c>
      <c r="B240" s="408" t="s">
        <v>4265</v>
      </c>
    </row>
    <row r="241" spans="1:2" ht="12.75">
      <c r="A241" s="407" t="s">
        <v>1518</v>
      </c>
      <c r="B241" s="408" t="s">
        <v>4266</v>
      </c>
    </row>
    <row r="242" spans="1:2" ht="12.75">
      <c r="A242" s="407" t="s">
        <v>1519</v>
      </c>
      <c r="B242" s="408" t="s">
        <v>4267</v>
      </c>
    </row>
    <row r="243" spans="1:2" ht="12.75">
      <c r="A243" s="405" t="s">
        <v>100</v>
      </c>
      <c r="B243" s="406" t="s">
        <v>4268</v>
      </c>
    </row>
    <row r="244" spans="1:2" ht="12.75">
      <c r="A244" s="407" t="s">
        <v>101</v>
      </c>
      <c r="B244" s="408" t="s">
        <v>4269</v>
      </c>
    </row>
    <row r="245" spans="1:2" ht="12.75">
      <c r="A245" s="407" t="s">
        <v>102</v>
      </c>
      <c r="B245" s="408" t="s">
        <v>4270</v>
      </c>
    </row>
    <row r="246" spans="1:2" ht="12.75">
      <c r="A246" s="405" t="s">
        <v>103</v>
      </c>
      <c r="B246" s="406" t="s">
        <v>4271</v>
      </c>
    </row>
    <row r="247" spans="1:2" ht="12.75">
      <c r="A247" s="407" t="s">
        <v>104</v>
      </c>
      <c r="B247" s="408" t="s">
        <v>4272</v>
      </c>
    </row>
    <row r="248" spans="1:2" ht="12.75">
      <c r="A248" s="407" t="s">
        <v>105</v>
      </c>
      <c r="B248" s="408" t="s">
        <v>4273</v>
      </c>
    </row>
    <row r="249" spans="1:2" ht="12.75">
      <c r="A249" s="407" t="s">
        <v>106</v>
      </c>
      <c r="B249" s="408" t="s">
        <v>4274</v>
      </c>
    </row>
    <row r="250" spans="1:2" ht="12.75">
      <c r="A250" s="407" t="s">
        <v>107</v>
      </c>
      <c r="B250" s="408" t="s">
        <v>4275</v>
      </c>
    </row>
    <row r="251" spans="1:2" ht="12.75">
      <c r="A251" s="407" t="s">
        <v>108</v>
      </c>
      <c r="B251" s="408" t="s">
        <v>4262</v>
      </c>
    </row>
    <row r="252" spans="1:2" ht="12.75">
      <c r="A252" s="407" t="s">
        <v>1520</v>
      </c>
      <c r="B252" s="408" t="s">
        <v>4276</v>
      </c>
    </row>
    <row r="253" spans="1:2" ht="12.75">
      <c r="A253" s="407" t="s">
        <v>109</v>
      </c>
      <c r="B253" s="408" t="s">
        <v>4277</v>
      </c>
    </row>
    <row r="254" spans="1:2" ht="25.5">
      <c r="A254" s="407" t="s">
        <v>110</v>
      </c>
      <c r="B254" s="408" t="s">
        <v>4278</v>
      </c>
    </row>
    <row r="255" spans="1:2" ht="12.75">
      <c r="A255" s="405" t="s">
        <v>111</v>
      </c>
      <c r="B255" s="406" t="s">
        <v>4279</v>
      </c>
    </row>
    <row r="256" spans="1:2" ht="12.75">
      <c r="A256" s="407" t="s">
        <v>112</v>
      </c>
      <c r="B256" s="408" t="s">
        <v>4280</v>
      </c>
    </row>
    <row r="257" spans="1:2" ht="25.5">
      <c r="A257" s="407" t="s">
        <v>113</v>
      </c>
      <c r="B257" s="408" t="s">
        <v>4281</v>
      </c>
    </row>
    <row r="258" spans="1:2" ht="12.75">
      <c r="A258" s="407" t="s">
        <v>114</v>
      </c>
      <c r="B258" s="408" t="s">
        <v>4282</v>
      </c>
    </row>
    <row r="259" spans="1:2" ht="12.75">
      <c r="A259" s="407" t="s">
        <v>115</v>
      </c>
      <c r="B259" s="408" t="s">
        <v>4283</v>
      </c>
    </row>
    <row r="260" spans="1:2" ht="51">
      <c r="A260" s="407" t="s">
        <v>116</v>
      </c>
      <c r="B260" s="408" t="s">
        <v>4284</v>
      </c>
    </row>
    <row r="261" spans="1:2" ht="25.5">
      <c r="A261" s="407" t="s">
        <v>117</v>
      </c>
      <c r="B261" s="408" t="s">
        <v>4285</v>
      </c>
    </row>
    <row r="262" spans="1:2" ht="12.75">
      <c r="A262" s="407" t="s">
        <v>118</v>
      </c>
      <c r="B262" s="408" t="s">
        <v>4286</v>
      </c>
    </row>
    <row r="263" spans="1:2" ht="38.25">
      <c r="A263" s="407" t="s">
        <v>119</v>
      </c>
      <c r="B263" s="408" t="s">
        <v>4287</v>
      </c>
    </row>
    <row r="264" spans="1:2" ht="38.25">
      <c r="A264" s="407" t="s">
        <v>120</v>
      </c>
      <c r="B264" s="408" t="s">
        <v>4288</v>
      </c>
    </row>
    <row r="265" spans="1:2" ht="12.75">
      <c r="A265" s="407" t="s">
        <v>121</v>
      </c>
      <c r="B265" s="408" t="s">
        <v>4289</v>
      </c>
    </row>
    <row r="266" spans="1:2" ht="12.75">
      <c r="A266" s="407" t="s">
        <v>122</v>
      </c>
      <c r="B266" s="408" t="s">
        <v>4290</v>
      </c>
    </row>
    <row r="267" spans="1:2" ht="12.75">
      <c r="A267" s="407" t="s">
        <v>123</v>
      </c>
      <c r="B267" s="408" t="s">
        <v>4291</v>
      </c>
    </row>
    <row r="268" spans="1:2" ht="38.25">
      <c r="A268" s="407" t="s">
        <v>1521</v>
      </c>
      <c r="B268" s="408" t="s">
        <v>4798</v>
      </c>
    </row>
    <row r="269" spans="1:2" ht="25.5">
      <c r="A269" s="407" t="s">
        <v>124</v>
      </c>
      <c r="B269" s="408" t="s">
        <v>4292</v>
      </c>
    </row>
    <row r="270" spans="1:2" ht="51">
      <c r="A270" s="407" t="s">
        <v>1687</v>
      </c>
      <c r="B270" s="408" t="s">
        <v>4293</v>
      </c>
    </row>
    <row r="271" spans="1:2" ht="12.75">
      <c r="A271" s="407" t="s">
        <v>125</v>
      </c>
      <c r="B271" s="408" t="s">
        <v>4294</v>
      </c>
    </row>
    <row r="272" spans="1:2" ht="25.5">
      <c r="A272" s="407" t="s">
        <v>1688</v>
      </c>
      <c r="B272" s="408" t="s">
        <v>1689</v>
      </c>
    </row>
    <row r="273" spans="1:2" ht="12.75">
      <c r="A273" s="407" t="s">
        <v>126</v>
      </c>
      <c r="B273" s="408" t="s">
        <v>4295</v>
      </c>
    </row>
    <row r="274" spans="1:2" ht="38.25">
      <c r="A274" s="407" t="s">
        <v>1522</v>
      </c>
      <c r="B274" s="408" t="s">
        <v>4296</v>
      </c>
    </row>
    <row r="275" spans="1:2" ht="38.25">
      <c r="A275" s="407" t="s">
        <v>1523</v>
      </c>
      <c r="B275" s="408" t="s">
        <v>4297</v>
      </c>
    </row>
    <row r="276" spans="1:2" ht="25.5">
      <c r="A276" s="407" t="s">
        <v>1691</v>
      </c>
      <c r="B276" s="408" t="s">
        <v>4298</v>
      </c>
    </row>
    <row r="277" spans="1:2" ht="12.75">
      <c r="A277" s="407" t="s">
        <v>4299</v>
      </c>
      <c r="B277" s="408" t="s">
        <v>4300</v>
      </c>
    </row>
    <row r="278" spans="1:2" ht="25.5">
      <c r="A278" s="407" t="s">
        <v>127</v>
      </c>
      <c r="B278" s="408" t="s">
        <v>4301</v>
      </c>
    </row>
    <row r="279" spans="1:2" ht="38.25">
      <c r="A279" s="407" t="s">
        <v>128</v>
      </c>
      <c r="B279" s="408" t="s">
        <v>4302</v>
      </c>
    </row>
    <row r="280" spans="1:2" ht="25.5">
      <c r="A280" s="407" t="s">
        <v>129</v>
      </c>
      <c r="B280" s="408" t="s">
        <v>4799</v>
      </c>
    </row>
    <row r="281" spans="1:2" ht="25.5">
      <c r="A281" s="407" t="s">
        <v>130</v>
      </c>
      <c r="B281" s="408" t="s">
        <v>4303</v>
      </c>
    </row>
    <row r="282" spans="1:2" ht="12.75">
      <c r="A282" s="407" t="s">
        <v>131</v>
      </c>
      <c r="B282" s="408" t="s">
        <v>4304</v>
      </c>
    </row>
    <row r="283" spans="1:2" ht="25.5">
      <c r="A283" s="407" t="s">
        <v>4305</v>
      </c>
      <c r="B283" s="408" t="s">
        <v>4306</v>
      </c>
    </row>
    <row r="284" spans="1:2" ht="25.5">
      <c r="A284" s="407" t="s">
        <v>132</v>
      </c>
      <c r="B284" s="408" t="s">
        <v>4307</v>
      </c>
    </row>
    <row r="285" spans="1:2" ht="38.25">
      <c r="A285" s="407" t="s">
        <v>133</v>
      </c>
      <c r="B285" s="408" t="s">
        <v>4308</v>
      </c>
    </row>
    <row r="286" spans="1:2" ht="89.25">
      <c r="A286" s="407" t="s">
        <v>134</v>
      </c>
      <c r="B286" s="408" t="s">
        <v>4309</v>
      </c>
    </row>
    <row r="287" spans="1:2" ht="25.5">
      <c r="A287" s="407" t="s">
        <v>135</v>
      </c>
      <c r="B287" s="408" t="s">
        <v>4310</v>
      </c>
    </row>
    <row r="288" spans="1:2" ht="25.5">
      <c r="A288" s="407" t="s">
        <v>4311</v>
      </c>
      <c r="B288" s="408" t="s">
        <v>4312</v>
      </c>
    </row>
    <row r="289" spans="1:2" ht="25.5">
      <c r="A289" s="407" t="s">
        <v>136</v>
      </c>
      <c r="B289" s="408" t="s">
        <v>4313</v>
      </c>
    </row>
    <row r="290" spans="1:2" ht="25.5">
      <c r="A290" s="407" t="s">
        <v>4314</v>
      </c>
      <c r="B290" s="408" t="s">
        <v>4315</v>
      </c>
    </row>
    <row r="291" spans="1:2" ht="38.25">
      <c r="A291" s="407" t="s">
        <v>4316</v>
      </c>
      <c r="B291" s="408" t="s">
        <v>4317</v>
      </c>
    </row>
    <row r="292" spans="1:2" ht="51">
      <c r="A292" s="407" t="s">
        <v>137</v>
      </c>
      <c r="B292" s="408" t="s">
        <v>4318</v>
      </c>
    </row>
    <row r="293" spans="1:2" ht="38.25">
      <c r="A293" s="407" t="s">
        <v>4800</v>
      </c>
      <c r="B293" s="408" t="s">
        <v>4801</v>
      </c>
    </row>
    <row r="294" spans="1:2" ht="38.25">
      <c r="A294" s="407" t="s">
        <v>138</v>
      </c>
      <c r="B294" s="408" t="s">
        <v>4319</v>
      </c>
    </row>
    <row r="295" spans="1:2" ht="38.25">
      <c r="A295" s="407" t="s">
        <v>1524</v>
      </c>
      <c r="B295" s="408" t="s">
        <v>4320</v>
      </c>
    </row>
    <row r="296" spans="1:2" ht="25.5">
      <c r="A296" s="407" t="s">
        <v>139</v>
      </c>
      <c r="B296" s="408" t="s">
        <v>4321</v>
      </c>
    </row>
    <row r="297" spans="1:2" ht="51">
      <c r="A297" s="407" t="s">
        <v>140</v>
      </c>
      <c r="B297" s="408" t="s">
        <v>4322</v>
      </c>
    </row>
    <row r="298" spans="1:2" ht="25.5">
      <c r="A298" s="407" t="s">
        <v>1699</v>
      </c>
      <c r="B298" s="408" t="s">
        <v>1700</v>
      </c>
    </row>
    <row r="299" spans="1:2" ht="25.5">
      <c r="A299" s="407" t="s">
        <v>1701</v>
      </c>
      <c r="B299" s="408" t="s">
        <v>4323</v>
      </c>
    </row>
    <row r="300" spans="1:2" ht="25.5">
      <c r="A300" s="407" t="s">
        <v>4802</v>
      </c>
      <c r="B300" s="408" t="s">
        <v>4741</v>
      </c>
    </row>
    <row r="301" spans="1:2" ht="12.75">
      <c r="A301" s="407" t="s">
        <v>1525</v>
      </c>
      <c r="B301" s="408" t="s">
        <v>4324</v>
      </c>
    </row>
    <row r="302" spans="1:2" ht="25.5">
      <c r="A302" s="407" t="s">
        <v>1526</v>
      </c>
      <c r="B302" s="408" t="s">
        <v>4325</v>
      </c>
    </row>
    <row r="303" spans="1:2" ht="25.5">
      <c r="A303" s="407" t="s">
        <v>1527</v>
      </c>
      <c r="B303" s="408" t="s">
        <v>4326</v>
      </c>
    </row>
    <row r="304" spans="1:2" ht="25.5">
      <c r="A304" s="407" t="s">
        <v>1528</v>
      </c>
      <c r="B304" s="408" t="s">
        <v>4327</v>
      </c>
    </row>
    <row r="305" spans="1:2" ht="12.75">
      <c r="A305" s="407" t="s">
        <v>1529</v>
      </c>
      <c r="B305" s="408" t="s">
        <v>4328</v>
      </c>
    </row>
    <row r="306" spans="1:2" ht="25.5">
      <c r="A306" s="407" t="s">
        <v>1530</v>
      </c>
      <c r="B306" s="408" t="s">
        <v>4329</v>
      </c>
    </row>
    <row r="307" spans="1:2" ht="38.25">
      <c r="A307" s="407" t="s">
        <v>141</v>
      </c>
      <c r="B307" s="408" t="s">
        <v>1705</v>
      </c>
    </row>
    <row r="308" spans="1:2" ht="12.75">
      <c r="A308" s="407" t="s">
        <v>142</v>
      </c>
      <c r="B308" s="408" t="s">
        <v>4330</v>
      </c>
    </row>
    <row r="309" spans="1:2" ht="25.5">
      <c r="A309" s="407" t="s">
        <v>143</v>
      </c>
      <c r="B309" s="408" t="s">
        <v>1707</v>
      </c>
    </row>
    <row r="310" spans="1:2" ht="25.5">
      <c r="A310" s="407" t="s">
        <v>4803</v>
      </c>
      <c r="B310" s="408" t="s">
        <v>4713</v>
      </c>
    </row>
    <row r="311" spans="1:2" ht="25.5">
      <c r="A311" s="407" t="s">
        <v>144</v>
      </c>
      <c r="B311" s="408" t="s">
        <v>1708</v>
      </c>
    </row>
    <row r="312" spans="1:2" ht="25.5">
      <c r="A312" s="407" t="s">
        <v>1531</v>
      </c>
      <c r="B312" s="408" t="s">
        <v>4331</v>
      </c>
    </row>
    <row r="313" spans="1:2" ht="25.5">
      <c r="A313" s="407" t="s">
        <v>1710</v>
      </c>
      <c r="B313" s="408" t="s">
        <v>4332</v>
      </c>
    </row>
    <row r="314" spans="1:2" ht="25.5">
      <c r="A314" s="407" t="s">
        <v>1532</v>
      </c>
      <c r="B314" s="408" t="s">
        <v>4333</v>
      </c>
    </row>
    <row r="315" spans="1:2" ht="25.5">
      <c r="A315" s="407" t="s">
        <v>145</v>
      </c>
      <c r="B315" s="408" t="s">
        <v>4334</v>
      </c>
    </row>
    <row r="316" spans="1:2" ht="51">
      <c r="A316" s="407" t="s">
        <v>1712</v>
      </c>
      <c r="B316" s="408" t="s">
        <v>4335</v>
      </c>
    </row>
    <row r="317" spans="1:2" ht="25.5">
      <c r="A317" s="407" t="s">
        <v>1713</v>
      </c>
      <c r="B317" s="408" t="s">
        <v>1714</v>
      </c>
    </row>
    <row r="318" spans="1:2" ht="25.5">
      <c r="A318" s="407" t="s">
        <v>1715</v>
      </c>
      <c r="B318" s="408" t="s">
        <v>1716</v>
      </c>
    </row>
    <row r="319" spans="1:2" ht="25.5">
      <c r="A319" s="407" t="s">
        <v>1717</v>
      </c>
      <c r="B319" s="408" t="s">
        <v>4336</v>
      </c>
    </row>
    <row r="320" spans="1:2" ht="51">
      <c r="A320" s="407" t="s">
        <v>146</v>
      </c>
      <c r="B320" s="408" t="s">
        <v>4337</v>
      </c>
    </row>
    <row r="321" spans="1:2" ht="12.75">
      <c r="A321" s="407" t="s">
        <v>147</v>
      </c>
      <c r="B321" s="408" t="s">
        <v>4338</v>
      </c>
    </row>
    <row r="322" spans="1:2" ht="25.5">
      <c r="A322" s="407" t="s">
        <v>148</v>
      </c>
      <c r="B322" s="408" t="s">
        <v>4339</v>
      </c>
    </row>
    <row r="323" spans="1:2" ht="63.75">
      <c r="A323" s="407" t="s">
        <v>149</v>
      </c>
      <c r="B323" s="408" t="s">
        <v>4340</v>
      </c>
    </row>
    <row r="324" spans="1:2" ht="25.5">
      <c r="A324" s="407" t="s">
        <v>150</v>
      </c>
      <c r="B324" s="408" t="s">
        <v>1719</v>
      </c>
    </row>
    <row r="325" spans="1:2" ht="25.5">
      <c r="A325" s="407" t="s">
        <v>151</v>
      </c>
      <c r="B325" s="408" t="s">
        <v>4341</v>
      </c>
    </row>
    <row r="326" spans="1:2" ht="25.5">
      <c r="A326" s="407" t="s">
        <v>152</v>
      </c>
      <c r="B326" s="408" t="s">
        <v>4717</v>
      </c>
    </row>
    <row r="327" spans="1:2" ht="25.5">
      <c r="A327" s="407" t="s">
        <v>1721</v>
      </c>
      <c r="B327" s="408" t="s">
        <v>1722</v>
      </c>
    </row>
    <row r="328" spans="1:2" ht="25.5">
      <c r="A328" s="407" t="s">
        <v>1723</v>
      </c>
      <c r="B328" s="408" t="s">
        <v>1724</v>
      </c>
    </row>
    <row r="329" spans="1:2" ht="25.5">
      <c r="A329" s="407" t="s">
        <v>1725</v>
      </c>
      <c r="B329" s="408" t="s">
        <v>1726</v>
      </c>
    </row>
    <row r="330" spans="1:2" ht="25.5">
      <c r="A330" s="407" t="s">
        <v>1727</v>
      </c>
      <c r="B330" s="408" t="s">
        <v>1728</v>
      </c>
    </row>
    <row r="331" spans="1:2" ht="25.5">
      <c r="A331" s="407" t="s">
        <v>1729</v>
      </c>
      <c r="B331" s="408" t="s">
        <v>1730</v>
      </c>
    </row>
    <row r="332" spans="1:2" ht="25.5">
      <c r="A332" s="407" t="s">
        <v>1731</v>
      </c>
      <c r="B332" s="408" t="s">
        <v>1732</v>
      </c>
    </row>
    <row r="333" spans="1:2">
      <c r="A333" s="276" t="s">
        <v>1733</v>
      </c>
      <c r="B333" s="74" t="s">
        <v>1734</v>
      </c>
    </row>
    <row r="334" spans="1:2">
      <c r="A334" s="276" t="s">
        <v>1533</v>
      </c>
      <c r="B334" s="74" t="s">
        <v>4342</v>
      </c>
    </row>
    <row r="335" spans="1:2">
      <c r="A335" s="276" t="s">
        <v>183</v>
      </c>
      <c r="B335" s="74" t="s">
        <v>4343</v>
      </c>
    </row>
    <row r="336" spans="1:2">
      <c r="A336" s="276" t="s">
        <v>184</v>
      </c>
      <c r="B336" s="74" t="s">
        <v>4344</v>
      </c>
    </row>
    <row r="337" spans="1:2">
      <c r="A337" s="276" t="s">
        <v>185</v>
      </c>
      <c r="B337" s="74" t="s">
        <v>4147</v>
      </c>
    </row>
    <row r="338" spans="1:2">
      <c r="A338" s="276" t="s">
        <v>1534</v>
      </c>
      <c r="B338" s="74" t="s">
        <v>4345</v>
      </c>
    </row>
    <row r="339" spans="1:2">
      <c r="A339" s="276" t="s">
        <v>4804</v>
      </c>
      <c r="B339" s="74" t="s">
        <v>4805</v>
      </c>
    </row>
    <row r="340" spans="1:2">
      <c r="A340" s="276" t="s">
        <v>186</v>
      </c>
      <c r="B340" s="74" t="s">
        <v>4346</v>
      </c>
    </row>
    <row r="341" spans="1:2">
      <c r="A341" s="276" t="s">
        <v>187</v>
      </c>
      <c r="B341" s="74" t="s">
        <v>4347</v>
      </c>
    </row>
    <row r="342" spans="1:2">
      <c r="A342" s="276" t="s">
        <v>188</v>
      </c>
      <c r="B342" s="74" t="s">
        <v>4348</v>
      </c>
    </row>
    <row r="343" spans="1:2">
      <c r="A343" s="276" t="s">
        <v>189</v>
      </c>
      <c r="B343" s="74" t="s">
        <v>4349</v>
      </c>
    </row>
    <row r="344" spans="1:2">
      <c r="A344" s="276" t="s">
        <v>190</v>
      </c>
      <c r="B344" s="74" t="s">
        <v>1735</v>
      </c>
    </row>
    <row r="345" spans="1:2">
      <c r="A345" s="276" t="s">
        <v>191</v>
      </c>
      <c r="B345" s="74" t="s">
        <v>4350</v>
      </c>
    </row>
    <row r="346" spans="1:2">
      <c r="A346" s="276" t="s">
        <v>192</v>
      </c>
      <c r="B346" s="74" t="s">
        <v>4351</v>
      </c>
    </row>
    <row r="347" spans="1:2">
      <c r="A347" s="276" t="s">
        <v>193</v>
      </c>
      <c r="B347" s="74" t="s">
        <v>4352</v>
      </c>
    </row>
    <row r="348" spans="1:2">
      <c r="A348" s="276" t="s">
        <v>194</v>
      </c>
      <c r="B348" s="74" t="s">
        <v>4353</v>
      </c>
    </row>
    <row r="349" spans="1:2">
      <c r="A349" s="276" t="s">
        <v>195</v>
      </c>
      <c r="B349" s="74" t="s">
        <v>4354</v>
      </c>
    </row>
    <row r="350" spans="1:2">
      <c r="A350" s="276" t="s">
        <v>196</v>
      </c>
      <c r="B350" s="74" t="s">
        <v>1736</v>
      </c>
    </row>
    <row r="351" spans="1:2">
      <c r="A351" s="276" t="s">
        <v>197</v>
      </c>
      <c r="B351" s="74" t="s">
        <v>1737</v>
      </c>
    </row>
    <row r="352" spans="1:2">
      <c r="A352" s="276" t="s">
        <v>198</v>
      </c>
      <c r="B352" s="74" t="s">
        <v>1738</v>
      </c>
    </row>
    <row r="353" spans="1:2">
      <c r="A353" s="276" t="s">
        <v>199</v>
      </c>
      <c r="B353" s="74" t="s">
        <v>4355</v>
      </c>
    </row>
    <row r="354" spans="1:2">
      <c r="A354" s="276" t="s">
        <v>219</v>
      </c>
      <c r="B354" s="74" t="s">
        <v>219</v>
      </c>
    </row>
  </sheetData>
  <phoneticPr fontId="0" type="noConversion"/>
  <pageMargins left="0.7" right="0.7" top="0.75" bottom="0.75" header="0.3" footer="0.3"/>
</worksheet>
</file>

<file path=xl/worksheets/sheet196.xml><?xml version="1.0" encoding="utf-8"?>
<worksheet xmlns="http://schemas.openxmlformats.org/spreadsheetml/2006/main" xmlns:r="http://schemas.openxmlformats.org/officeDocument/2006/relationships">
  <sheetPr codeName="Аркуш157"/>
  <dimension ref="A1:B111"/>
  <sheetViews>
    <sheetView workbookViewId="0">
      <selection activeCell="D17" sqref="D17"/>
    </sheetView>
  </sheetViews>
  <sheetFormatPr defaultRowHeight="15"/>
  <cols>
    <col min="1" max="1" width="9.42578125" style="273" customWidth="1"/>
    <col min="2" max="2" width="112" customWidth="1"/>
  </cols>
  <sheetData>
    <row r="1" spans="1:2" ht="15.75">
      <c r="A1" s="409" t="s">
        <v>1535</v>
      </c>
      <c r="B1" s="410" t="s">
        <v>4422</v>
      </c>
    </row>
    <row r="2" spans="1:2" ht="15.75">
      <c r="A2" s="409" t="s">
        <v>1536</v>
      </c>
      <c r="B2" s="410" t="s">
        <v>4423</v>
      </c>
    </row>
    <row r="3" spans="1:2" ht="15.75">
      <c r="A3" s="409" t="s">
        <v>1537</v>
      </c>
      <c r="B3" s="410" t="s">
        <v>4424</v>
      </c>
    </row>
    <row r="4" spans="1:2" ht="15.75">
      <c r="A4" s="409" t="s">
        <v>1538</v>
      </c>
      <c r="B4" s="410" t="s">
        <v>4425</v>
      </c>
    </row>
    <row r="5" spans="1:2" ht="15.75">
      <c r="A5" s="409" t="s">
        <v>1539</v>
      </c>
      <c r="B5" s="410" t="s">
        <v>4426</v>
      </c>
    </row>
    <row r="6" spans="1:2" ht="15.75">
      <c r="A6" s="409" t="s">
        <v>1540</v>
      </c>
      <c r="B6" s="410" t="s">
        <v>4427</v>
      </c>
    </row>
    <row r="7" spans="1:2" ht="15.75">
      <c r="A7" s="409" t="s">
        <v>1541</v>
      </c>
      <c r="B7" s="410" t="s">
        <v>4428</v>
      </c>
    </row>
    <row r="8" spans="1:2" ht="15.75">
      <c r="A8" s="409" t="s">
        <v>1542</v>
      </c>
      <c r="B8" s="410" t="s">
        <v>4429</v>
      </c>
    </row>
    <row r="9" spans="1:2" ht="15.75">
      <c r="A9" s="409" t="s">
        <v>1543</v>
      </c>
      <c r="B9" s="410" t="s">
        <v>4430</v>
      </c>
    </row>
    <row r="10" spans="1:2" ht="15.75">
      <c r="A10" s="409" t="s">
        <v>1544</v>
      </c>
      <c r="B10" s="410" t="s">
        <v>4431</v>
      </c>
    </row>
    <row r="11" spans="1:2" ht="15.75">
      <c r="A11" s="409" t="s">
        <v>306</v>
      </c>
      <c r="B11" s="410" t="s">
        <v>4432</v>
      </c>
    </row>
    <row r="12" spans="1:2" ht="15.75">
      <c r="A12" s="409" t="s">
        <v>307</v>
      </c>
      <c r="B12" s="410" t="s">
        <v>4433</v>
      </c>
    </row>
    <row r="13" spans="1:2" ht="15.75">
      <c r="A13" s="409" t="s">
        <v>308</v>
      </c>
      <c r="B13" s="410" t="s">
        <v>4434</v>
      </c>
    </row>
    <row r="14" spans="1:2" ht="15.75">
      <c r="A14" s="409" t="s">
        <v>1545</v>
      </c>
      <c r="B14" s="410" t="s">
        <v>4435</v>
      </c>
    </row>
    <row r="15" spans="1:2" ht="15.75">
      <c r="A15" s="409" t="s">
        <v>309</v>
      </c>
      <c r="B15" s="410" t="s">
        <v>4436</v>
      </c>
    </row>
    <row r="16" spans="1:2" ht="15.75">
      <c r="A16" s="409" t="s">
        <v>310</v>
      </c>
      <c r="B16" s="410" t="s">
        <v>4437</v>
      </c>
    </row>
    <row r="17" spans="1:2" ht="15.75">
      <c r="A17" s="409" t="s">
        <v>311</v>
      </c>
      <c r="B17" s="410" t="s">
        <v>4438</v>
      </c>
    </row>
    <row r="18" spans="1:2" ht="15.75">
      <c r="A18" s="409" t="s">
        <v>1546</v>
      </c>
      <c r="B18" s="410" t="s">
        <v>4439</v>
      </c>
    </row>
    <row r="19" spans="1:2" ht="15.75">
      <c r="A19" s="409" t="s">
        <v>312</v>
      </c>
      <c r="B19" s="410" t="s">
        <v>4440</v>
      </c>
    </row>
    <row r="20" spans="1:2" ht="15.75">
      <c r="A20" s="409" t="s">
        <v>313</v>
      </c>
      <c r="B20" s="410" t="s">
        <v>4441</v>
      </c>
    </row>
    <row r="21" spans="1:2" ht="15.75">
      <c r="A21" s="409" t="s">
        <v>314</v>
      </c>
      <c r="B21" s="410" t="s">
        <v>4442</v>
      </c>
    </row>
    <row r="22" spans="1:2" ht="15.75">
      <c r="A22" s="409" t="s">
        <v>315</v>
      </c>
      <c r="B22" s="410" t="s">
        <v>4443</v>
      </c>
    </row>
    <row r="23" spans="1:2" ht="15.75">
      <c r="A23" s="409" t="s">
        <v>316</v>
      </c>
      <c r="B23" s="410" t="s">
        <v>4444</v>
      </c>
    </row>
    <row r="24" spans="1:2" ht="15.75">
      <c r="A24" s="409" t="s">
        <v>1547</v>
      </c>
      <c r="B24" s="410" t="s">
        <v>4445</v>
      </c>
    </row>
    <row r="25" spans="1:2" ht="14.25" customHeight="1">
      <c r="A25" s="409" t="s">
        <v>317</v>
      </c>
      <c r="B25" s="410" t="s">
        <v>4446</v>
      </c>
    </row>
    <row r="26" spans="1:2" ht="15.75">
      <c r="A26" s="409" t="s">
        <v>163</v>
      </c>
      <c r="B26" s="410" t="s">
        <v>4447</v>
      </c>
    </row>
    <row r="27" spans="1:2" ht="15.75">
      <c r="A27" s="409" t="s">
        <v>1548</v>
      </c>
      <c r="B27" s="410" t="s">
        <v>4448</v>
      </c>
    </row>
    <row r="28" spans="1:2" ht="15.75">
      <c r="A28" s="409" t="s">
        <v>318</v>
      </c>
      <c r="B28" s="410" t="s">
        <v>4449</v>
      </c>
    </row>
    <row r="29" spans="1:2" ht="15.75">
      <c r="A29" s="409" t="s">
        <v>1549</v>
      </c>
      <c r="B29" s="410" t="s">
        <v>4450</v>
      </c>
    </row>
    <row r="30" spans="1:2" ht="31.5">
      <c r="A30" s="409" t="s">
        <v>1550</v>
      </c>
      <c r="B30" s="410" t="s">
        <v>4451</v>
      </c>
    </row>
    <row r="31" spans="1:2" ht="15.75">
      <c r="A31" s="409" t="s">
        <v>1551</v>
      </c>
      <c r="B31" s="410" t="s">
        <v>4452</v>
      </c>
    </row>
    <row r="32" spans="1:2" ht="15.75">
      <c r="A32" s="409" t="s">
        <v>4505</v>
      </c>
      <c r="B32" s="410" t="s">
        <v>4453</v>
      </c>
    </row>
    <row r="33" spans="1:2" ht="15.75">
      <c r="A33" s="409" t="s">
        <v>1552</v>
      </c>
      <c r="B33" s="410" t="s">
        <v>4454</v>
      </c>
    </row>
    <row r="34" spans="1:2" ht="15.75">
      <c r="A34" s="409" t="s">
        <v>1553</v>
      </c>
      <c r="B34" s="410" t="s">
        <v>3234</v>
      </c>
    </row>
    <row r="35" spans="1:2" ht="15.75">
      <c r="A35" s="409" t="s">
        <v>1554</v>
      </c>
      <c r="B35" s="410" t="s">
        <v>3319</v>
      </c>
    </row>
    <row r="36" spans="1:2" ht="15.75">
      <c r="A36" s="409" t="s">
        <v>1555</v>
      </c>
      <c r="B36" s="410" t="s">
        <v>4455</v>
      </c>
    </row>
    <row r="37" spans="1:2" ht="15.75">
      <c r="A37" s="409" t="s">
        <v>1556</v>
      </c>
      <c r="B37" s="410" t="s">
        <v>4456</v>
      </c>
    </row>
    <row r="38" spans="1:2" ht="15.75">
      <c r="A38" s="409" t="s">
        <v>1557</v>
      </c>
      <c r="B38" s="410" t="s">
        <v>4457</v>
      </c>
    </row>
    <row r="39" spans="1:2" ht="15.75">
      <c r="A39" s="409" t="s">
        <v>1558</v>
      </c>
      <c r="B39" s="410" t="s">
        <v>4458</v>
      </c>
    </row>
    <row r="40" spans="1:2" ht="15.75">
      <c r="A40" s="409" t="s">
        <v>1559</v>
      </c>
      <c r="B40" s="410" t="s">
        <v>4459</v>
      </c>
    </row>
    <row r="41" spans="1:2" ht="15.75">
      <c r="A41" s="409" t="s">
        <v>4506</v>
      </c>
      <c r="B41" s="410" t="s">
        <v>4453</v>
      </c>
    </row>
    <row r="42" spans="1:2" ht="15.75">
      <c r="A42" s="409" t="s">
        <v>4507</v>
      </c>
      <c r="B42" s="410" t="s">
        <v>4453</v>
      </c>
    </row>
    <row r="43" spans="1:2" ht="15.75">
      <c r="A43" s="409" t="s">
        <v>1560</v>
      </c>
      <c r="B43" s="410" t="s">
        <v>4460</v>
      </c>
    </row>
    <row r="44" spans="1:2" ht="15.75">
      <c r="A44" s="409" t="s">
        <v>1561</v>
      </c>
      <c r="B44" s="410" t="s">
        <v>4461</v>
      </c>
    </row>
    <row r="45" spans="1:2" ht="15.75">
      <c r="A45" s="409" t="s">
        <v>4508</v>
      </c>
      <c r="B45" s="410" t="s">
        <v>4453</v>
      </c>
    </row>
    <row r="46" spans="1:2" ht="15.75">
      <c r="A46" s="409" t="s">
        <v>1562</v>
      </c>
      <c r="B46" s="410" t="s">
        <v>1636</v>
      </c>
    </row>
    <row r="47" spans="1:2" ht="15.75">
      <c r="A47" s="409" t="s">
        <v>4509</v>
      </c>
      <c r="B47" s="410" t="s">
        <v>4453</v>
      </c>
    </row>
    <row r="48" spans="1:2" ht="15.75">
      <c r="A48" s="409" t="s">
        <v>4510</v>
      </c>
      <c r="B48" s="410" t="s">
        <v>2576</v>
      </c>
    </row>
    <row r="49" spans="1:2" ht="15.75">
      <c r="A49" s="409" t="s">
        <v>1563</v>
      </c>
      <c r="B49" s="410" t="s">
        <v>3671</v>
      </c>
    </row>
    <row r="50" spans="1:2" ht="15.75">
      <c r="A50" s="409" t="s">
        <v>1564</v>
      </c>
      <c r="B50" s="410" t="s">
        <v>4462</v>
      </c>
    </row>
    <row r="51" spans="1:2" ht="15.75">
      <c r="A51" s="409" t="s">
        <v>1565</v>
      </c>
      <c r="B51" s="410" t="s">
        <v>4463</v>
      </c>
    </row>
    <row r="52" spans="1:2" ht="15.75">
      <c r="A52" s="409" t="s">
        <v>1566</v>
      </c>
      <c r="B52" s="410" t="s">
        <v>4464</v>
      </c>
    </row>
    <row r="53" spans="1:2" ht="15.75">
      <c r="A53" s="409" t="s">
        <v>1567</v>
      </c>
      <c r="B53" s="410" t="s">
        <v>4465</v>
      </c>
    </row>
    <row r="54" spans="1:2" ht="15.75">
      <c r="A54" s="409" t="s">
        <v>4511</v>
      </c>
      <c r="B54" s="410" t="s">
        <v>4453</v>
      </c>
    </row>
    <row r="55" spans="1:2" ht="15.75">
      <c r="A55" s="409" t="s">
        <v>4512</v>
      </c>
      <c r="B55" s="410" t="s">
        <v>4453</v>
      </c>
    </row>
    <row r="56" spans="1:2" ht="15.75">
      <c r="A56" s="409" t="s">
        <v>1568</v>
      </c>
      <c r="B56" s="410" t="s">
        <v>3699</v>
      </c>
    </row>
    <row r="57" spans="1:2" ht="15.75">
      <c r="A57" s="409" t="s">
        <v>1569</v>
      </c>
      <c r="B57" s="410" t="s">
        <v>1637</v>
      </c>
    </row>
    <row r="58" spans="1:2" ht="15.75">
      <c r="A58" s="409" t="s">
        <v>4513</v>
      </c>
      <c r="B58" s="410" t="s">
        <v>4453</v>
      </c>
    </row>
    <row r="59" spans="1:2" ht="15.75">
      <c r="A59" s="409" t="s">
        <v>1638</v>
      </c>
      <c r="B59" s="410" t="s">
        <v>2016</v>
      </c>
    </row>
    <row r="60" spans="1:2" ht="15.75">
      <c r="A60" s="409" t="s">
        <v>1639</v>
      </c>
      <c r="B60" s="410" t="s">
        <v>2659</v>
      </c>
    </row>
    <row r="61" spans="1:2" ht="15.75">
      <c r="A61" s="409" t="s">
        <v>4514</v>
      </c>
      <c r="B61" s="410" t="s">
        <v>4453</v>
      </c>
    </row>
    <row r="62" spans="1:2" ht="15.75">
      <c r="A62" s="409" t="s">
        <v>1570</v>
      </c>
      <c r="B62" s="410" t="s">
        <v>1640</v>
      </c>
    </row>
    <row r="63" spans="1:2" ht="15.75">
      <c r="A63" s="409" t="s">
        <v>1571</v>
      </c>
      <c r="B63" s="410" t="s">
        <v>4466</v>
      </c>
    </row>
    <row r="64" spans="1:2" ht="15.75">
      <c r="A64" s="409" t="s">
        <v>1572</v>
      </c>
      <c r="B64" s="410" t="s">
        <v>4467</v>
      </c>
    </row>
    <row r="65" spans="1:2" ht="15.75">
      <c r="A65" s="409" t="s">
        <v>1573</v>
      </c>
      <c r="B65" s="410" t="s">
        <v>1641</v>
      </c>
    </row>
    <row r="66" spans="1:2" ht="15.75">
      <c r="A66" s="409" t="s">
        <v>1574</v>
      </c>
      <c r="B66" s="410" t="s">
        <v>4468</v>
      </c>
    </row>
    <row r="67" spans="1:2" ht="15.75">
      <c r="A67" s="409" t="s">
        <v>1575</v>
      </c>
      <c r="B67" s="410" t="s">
        <v>4469</v>
      </c>
    </row>
    <row r="68" spans="1:2" ht="15.75">
      <c r="A68" s="409" t="s">
        <v>1576</v>
      </c>
      <c r="B68" s="410" t="s">
        <v>4470</v>
      </c>
    </row>
    <row r="69" spans="1:2" ht="15.75">
      <c r="A69" s="409" t="s">
        <v>1577</v>
      </c>
      <c r="B69" s="410" t="s">
        <v>4471</v>
      </c>
    </row>
    <row r="70" spans="1:2" ht="15.75">
      <c r="A70" s="409" t="s">
        <v>1578</v>
      </c>
      <c r="B70" s="410" t="s">
        <v>4472</v>
      </c>
    </row>
    <row r="71" spans="1:2" ht="15.75">
      <c r="A71" s="409" t="s">
        <v>1579</v>
      </c>
      <c r="B71" s="410" t="s">
        <v>4473</v>
      </c>
    </row>
    <row r="72" spans="1:2" ht="15.75">
      <c r="A72" s="409" t="s">
        <v>1580</v>
      </c>
      <c r="B72" s="410" t="s">
        <v>4474</v>
      </c>
    </row>
    <row r="73" spans="1:2" ht="15.75">
      <c r="A73" s="409" t="s">
        <v>1581</v>
      </c>
      <c r="B73" s="410" t="s">
        <v>4475</v>
      </c>
    </row>
    <row r="74" spans="1:2" ht="15.75">
      <c r="A74" s="409" t="s">
        <v>1582</v>
      </c>
      <c r="B74" s="410" t="s">
        <v>4476</v>
      </c>
    </row>
    <row r="75" spans="1:2" ht="15.75">
      <c r="A75" s="409" t="s">
        <v>1583</v>
      </c>
      <c r="B75" s="410" t="s">
        <v>4477</v>
      </c>
    </row>
    <row r="76" spans="1:2" ht="15.75">
      <c r="A76" s="409" t="s">
        <v>1643</v>
      </c>
      <c r="B76" s="410" t="s">
        <v>3908</v>
      </c>
    </row>
    <row r="77" spans="1:2" ht="15.75">
      <c r="A77" s="409" t="s">
        <v>1584</v>
      </c>
      <c r="B77" s="410" t="s">
        <v>4478</v>
      </c>
    </row>
    <row r="78" spans="1:2" ht="15.75">
      <c r="A78" s="409" t="s">
        <v>1585</v>
      </c>
      <c r="B78" s="410" t="s">
        <v>4479</v>
      </c>
    </row>
    <row r="79" spans="1:2" ht="15.75">
      <c r="A79" s="409" t="s">
        <v>4515</v>
      </c>
      <c r="B79" s="410" t="s">
        <v>4453</v>
      </c>
    </row>
    <row r="80" spans="1:2" ht="31.5">
      <c r="A80" s="409" t="s">
        <v>4515</v>
      </c>
      <c r="B80" s="410" t="s">
        <v>4480</v>
      </c>
    </row>
    <row r="81" spans="1:2" ht="15.75">
      <c r="A81" s="409" t="s">
        <v>1586</v>
      </c>
      <c r="B81" s="410" t="s">
        <v>4481</v>
      </c>
    </row>
    <row r="82" spans="1:2" ht="15.75">
      <c r="A82" s="409" t="s">
        <v>1587</v>
      </c>
      <c r="B82" s="410" t="s">
        <v>4482</v>
      </c>
    </row>
    <row r="83" spans="1:2" ht="15.75">
      <c r="A83" s="409" t="s">
        <v>1588</v>
      </c>
      <c r="B83" s="410" t="s">
        <v>4483</v>
      </c>
    </row>
    <row r="84" spans="1:2" ht="15.75">
      <c r="A84" s="409" t="s">
        <v>1589</v>
      </c>
      <c r="B84" s="410" t="s">
        <v>4484</v>
      </c>
    </row>
    <row r="85" spans="1:2" ht="15.75">
      <c r="A85" s="409" t="s">
        <v>1590</v>
      </c>
      <c r="B85" s="410" t="s">
        <v>4485</v>
      </c>
    </row>
    <row r="86" spans="1:2" ht="15.75">
      <c r="A86" s="409" t="s">
        <v>1591</v>
      </c>
      <c r="B86" s="410" t="s">
        <v>4486</v>
      </c>
    </row>
    <row r="87" spans="1:2" ht="15.75">
      <c r="A87" s="409" t="s">
        <v>1592</v>
      </c>
      <c r="B87" s="410" t="s">
        <v>4487</v>
      </c>
    </row>
    <row r="88" spans="1:2" ht="15.75">
      <c r="A88" s="409" t="s">
        <v>1593</v>
      </c>
      <c r="B88" s="410" t="s">
        <v>4488</v>
      </c>
    </row>
    <row r="89" spans="1:2" ht="15.75">
      <c r="A89" s="409" t="s">
        <v>1594</v>
      </c>
      <c r="B89" s="410" t="s">
        <v>4489</v>
      </c>
    </row>
    <row r="90" spans="1:2" ht="15.75">
      <c r="A90" s="409" t="s">
        <v>1595</v>
      </c>
      <c r="B90" s="410" t="s">
        <v>4490</v>
      </c>
    </row>
    <row r="91" spans="1:2" ht="15.75">
      <c r="A91" s="409" t="s">
        <v>1596</v>
      </c>
      <c r="B91" s="410" t="s">
        <v>4491</v>
      </c>
    </row>
    <row r="92" spans="1:2" ht="15.75">
      <c r="A92" s="409" t="s">
        <v>1597</v>
      </c>
      <c r="B92" s="410" t="s">
        <v>4492</v>
      </c>
    </row>
    <row r="93" spans="1:2" ht="15.75">
      <c r="A93" s="409" t="s">
        <v>1598</v>
      </c>
      <c r="B93" s="410" t="s">
        <v>4493</v>
      </c>
    </row>
    <row r="94" spans="1:2" ht="15.75">
      <c r="A94" s="409" t="s">
        <v>1599</v>
      </c>
      <c r="B94" s="410" t="s">
        <v>4494</v>
      </c>
    </row>
    <row r="95" spans="1:2" ht="15.75">
      <c r="A95" s="409" t="s">
        <v>1600</v>
      </c>
      <c r="B95" s="410" t="s">
        <v>4495</v>
      </c>
    </row>
    <row r="96" spans="1:2" ht="15.75">
      <c r="A96" s="409" t="s">
        <v>1601</v>
      </c>
      <c r="B96" s="410" t="s">
        <v>4496</v>
      </c>
    </row>
    <row r="97" spans="1:2" ht="15.75">
      <c r="A97" s="409" t="s">
        <v>1602</v>
      </c>
      <c r="B97" s="410" t="s">
        <v>4497</v>
      </c>
    </row>
    <row r="98" spans="1:2" ht="15.75">
      <c r="A98" s="409" t="s">
        <v>1603</v>
      </c>
      <c r="B98" s="410" t="s">
        <v>4498</v>
      </c>
    </row>
    <row r="99" spans="1:2" ht="15.75">
      <c r="A99" s="409" t="s">
        <v>1604</v>
      </c>
      <c r="B99" s="410" t="s">
        <v>4499</v>
      </c>
    </row>
    <row r="100" spans="1:2" ht="15.75">
      <c r="A100" s="409" t="s">
        <v>1605</v>
      </c>
      <c r="B100" s="410" t="s">
        <v>4500</v>
      </c>
    </row>
    <row r="101" spans="1:2" ht="15.75">
      <c r="A101" s="409" t="s">
        <v>1606</v>
      </c>
      <c r="B101" s="410" t="s">
        <v>4501</v>
      </c>
    </row>
    <row r="102" spans="1:2" ht="15.75">
      <c r="A102" s="409" t="s">
        <v>1607</v>
      </c>
      <c r="B102" s="410" t="s">
        <v>4502</v>
      </c>
    </row>
    <row r="103" spans="1:2" ht="15.75">
      <c r="A103" s="409" t="s">
        <v>1608</v>
      </c>
      <c r="B103" s="410" t="s">
        <v>4503</v>
      </c>
    </row>
    <row r="104" spans="1:2" ht="15.75">
      <c r="A104" s="409" t="s">
        <v>1609</v>
      </c>
      <c r="B104" s="410" t="s">
        <v>4504</v>
      </c>
    </row>
    <row r="105" spans="1:2" ht="15.75">
      <c r="A105" s="409" t="s">
        <v>1610</v>
      </c>
      <c r="B105" t="s">
        <v>301</v>
      </c>
    </row>
    <row r="106" spans="1:2" ht="15.75">
      <c r="A106" s="409" t="s">
        <v>1611</v>
      </c>
      <c r="B106" t="s">
        <v>302</v>
      </c>
    </row>
    <row r="107" spans="1:2" ht="15.75">
      <c r="A107" s="409" t="s">
        <v>1612</v>
      </c>
      <c r="B107" t="s">
        <v>303</v>
      </c>
    </row>
    <row r="108" spans="1:2" ht="15.75">
      <c r="A108" s="409" t="s">
        <v>1613</v>
      </c>
      <c r="B108" t="s">
        <v>304</v>
      </c>
    </row>
    <row r="109" spans="1:2" ht="15.75">
      <c r="A109" s="409" t="s">
        <v>1614</v>
      </c>
      <c r="B109" t="s">
        <v>305</v>
      </c>
    </row>
    <row r="110" spans="1:2" ht="15.75">
      <c r="A110" s="409" t="s">
        <v>4516</v>
      </c>
      <c r="B110" t="s">
        <v>4415</v>
      </c>
    </row>
    <row r="111" spans="1:2">
      <c r="A111" s="273" t="s">
        <v>219</v>
      </c>
      <c r="B111" t="s">
        <v>219</v>
      </c>
    </row>
  </sheetData>
  <phoneticPr fontId="0" type="noConversion"/>
  <pageMargins left="0.7" right="0.7" top="0.75" bottom="0.75" header="0.3" footer="0.3"/>
</worksheet>
</file>

<file path=xl/worksheets/sheet197.xml><?xml version="1.0" encoding="utf-8"?>
<worksheet xmlns="http://schemas.openxmlformats.org/spreadsheetml/2006/main" xmlns:r="http://schemas.openxmlformats.org/officeDocument/2006/relationships">
  <sheetPr codeName="Аркуш158"/>
  <dimension ref="A1:Q89"/>
  <sheetViews>
    <sheetView workbookViewId="0">
      <selection activeCell="F3" sqref="F3"/>
    </sheetView>
  </sheetViews>
  <sheetFormatPr defaultRowHeight="15"/>
  <cols>
    <col min="1" max="1" width="2" bestFit="1" customWidth="1"/>
    <col min="4" max="4" width="3" bestFit="1" customWidth="1"/>
    <col min="5" max="5" width="11.140625" customWidth="1"/>
    <col min="6" max="6" width="11" customWidth="1"/>
    <col min="7" max="7" width="10.7109375" customWidth="1"/>
    <col min="8" max="8" width="11.85546875" customWidth="1"/>
    <col min="10" max="10" width="2" bestFit="1" customWidth="1"/>
  </cols>
  <sheetData>
    <row r="1" spans="1:17">
      <c r="A1" s="221"/>
      <c r="E1" s="215" t="s">
        <v>557</v>
      </c>
    </row>
    <row r="2" spans="1:17">
      <c r="E2" s="543" t="e">
        <f>#REF!</f>
        <v>#REF!</v>
      </c>
      <c r="F2" s="543"/>
      <c r="G2" s="543"/>
      <c r="H2" s="543"/>
      <c r="N2" s="543" t="e">
        <f>#REF!</f>
        <v>#REF!</v>
      </c>
      <c r="O2" s="543"/>
      <c r="P2" s="543"/>
      <c r="Q2" s="543"/>
    </row>
    <row r="3" spans="1:17" ht="30">
      <c r="B3" s="75"/>
      <c r="E3" s="216" t="s">
        <v>550</v>
      </c>
      <c r="F3" s="216" t="s">
        <v>551</v>
      </c>
      <c r="G3" s="216" t="s">
        <v>552</v>
      </c>
      <c r="H3" s="216" t="s">
        <v>553</v>
      </c>
      <c r="I3" s="217"/>
      <c r="K3" s="75"/>
      <c r="N3" s="218" t="s">
        <v>554</v>
      </c>
      <c r="O3" s="218" t="s">
        <v>551</v>
      </c>
      <c r="P3" s="218" t="s">
        <v>555</v>
      </c>
      <c r="Q3" s="218" t="s">
        <v>556</v>
      </c>
    </row>
    <row r="4" spans="1:17">
      <c r="A4">
        <f t="shared" ref="A4:A9" si="0">$A$1</f>
        <v>0</v>
      </c>
      <c r="B4" s="75" t="e">
        <f>#REF!</f>
        <v>#REF!</v>
      </c>
      <c r="C4">
        <v>25010000</v>
      </c>
      <c r="D4">
        <v>10</v>
      </c>
      <c r="E4" s="219" t="e">
        <f>#REF!</f>
        <v>#REF!</v>
      </c>
      <c r="F4" s="219" t="e">
        <f>#REF!</f>
        <v>#REF!</v>
      </c>
      <c r="G4" s="220"/>
      <c r="H4" s="219" t="e">
        <f>#REF!</f>
        <v>#REF!</v>
      </c>
      <c r="J4">
        <f>$A$1</f>
        <v>0</v>
      </c>
      <c r="K4" s="75" t="e">
        <f>#REF!</f>
        <v>#REF!</v>
      </c>
      <c r="L4">
        <v>25020000</v>
      </c>
      <c r="M4">
        <v>10</v>
      </c>
      <c r="N4" s="219" t="e">
        <f>#REF!</f>
        <v>#REF!</v>
      </c>
      <c r="O4" s="219" t="e">
        <f>#REF!</f>
        <v>#REF!</v>
      </c>
      <c r="P4" s="220"/>
      <c r="Q4" s="219" t="e">
        <f>#REF!</f>
        <v>#REF!</v>
      </c>
    </row>
    <row r="5" spans="1:17">
      <c r="A5">
        <f t="shared" si="0"/>
        <v>0</v>
      </c>
      <c r="B5" s="75" t="e">
        <f>#REF!</f>
        <v>#REF!</v>
      </c>
      <c r="C5">
        <v>25010100</v>
      </c>
      <c r="D5">
        <v>20</v>
      </c>
      <c r="E5" s="220"/>
      <c r="F5" s="219" t="e">
        <f>#REF!</f>
        <v>#REF!</v>
      </c>
      <c r="G5" s="220"/>
      <c r="H5" s="220"/>
      <c r="J5">
        <f>$A$1</f>
        <v>0</v>
      </c>
      <c r="K5" s="75" t="e">
        <f>#REF!</f>
        <v>#REF!</v>
      </c>
      <c r="L5">
        <v>25020100</v>
      </c>
      <c r="M5">
        <v>20</v>
      </c>
      <c r="N5" s="220"/>
      <c r="O5" s="219" t="e">
        <f>#REF!</f>
        <v>#REF!</v>
      </c>
      <c r="P5" s="220"/>
      <c r="Q5" s="220"/>
    </row>
    <row r="6" spans="1:17">
      <c r="A6">
        <f t="shared" si="0"/>
        <v>0</v>
      </c>
      <c r="B6" s="75" t="e">
        <f>#REF!</f>
        <v>#REF!</v>
      </c>
      <c r="C6">
        <v>25010200</v>
      </c>
      <c r="D6">
        <v>30</v>
      </c>
      <c r="E6" s="220"/>
      <c r="F6" s="219" t="e">
        <f>#REF!</f>
        <v>#REF!</v>
      </c>
      <c r="G6" s="220"/>
      <c r="H6" s="220"/>
      <c r="J6">
        <f>$A$1</f>
        <v>0</v>
      </c>
      <c r="K6" s="75" t="e">
        <f>#REF!</f>
        <v>#REF!</v>
      </c>
      <c r="L6">
        <v>25020200</v>
      </c>
      <c r="M6">
        <v>30</v>
      </c>
      <c r="N6" s="220"/>
      <c r="O6" s="219" t="e">
        <f>#REF!</f>
        <v>#REF!</v>
      </c>
      <c r="P6" s="220"/>
      <c r="Q6" s="220"/>
    </row>
    <row r="7" spans="1:17">
      <c r="A7">
        <f t="shared" si="0"/>
        <v>0</v>
      </c>
      <c r="B7" s="75" t="e">
        <f>#REF!</f>
        <v>#REF!</v>
      </c>
      <c r="C7">
        <v>25010300</v>
      </c>
      <c r="D7">
        <v>40</v>
      </c>
      <c r="E7" s="220"/>
      <c r="F7" s="219" t="e">
        <f>#REF!</f>
        <v>#REF!</v>
      </c>
      <c r="G7" s="220"/>
      <c r="H7" s="220"/>
      <c r="J7">
        <f>$A$1</f>
        <v>0</v>
      </c>
      <c r="K7" s="75" t="e">
        <f>#REF!</f>
        <v>#REF!</v>
      </c>
      <c r="M7">
        <v>50</v>
      </c>
      <c r="N7" s="220"/>
      <c r="O7" s="219"/>
      <c r="P7" s="219" t="e">
        <f>#REF!</f>
        <v>#REF!</v>
      </c>
      <c r="Q7" s="220"/>
    </row>
    <row r="8" spans="1:17">
      <c r="A8">
        <f t="shared" si="0"/>
        <v>0</v>
      </c>
      <c r="B8" s="75" t="e">
        <f>#REF!</f>
        <v>#REF!</v>
      </c>
      <c r="C8">
        <v>25010400</v>
      </c>
      <c r="D8">
        <v>50</v>
      </c>
      <c r="E8" s="220"/>
      <c r="F8" s="219" t="e">
        <f>#REF!</f>
        <v>#REF!</v>
      </c>
      <c r="G8" s="220"/>
      <c r="H8" s="220"/>
      <c r="N8" s="543" t="e">
        <f>#REF!</f>
        <v>#REF!</v>
      </c>
      <c r="O8" s="543"/>
      <c r="P8" s="543"/>
      <c r="Q8" s="543"/>
    </row>
    <row r="9" spans="1:17">
      <c r="A9">
        <f t="shared" si="0"/>
        <v>0</v>
      </c>
      <c r="B9" s="75" t="e">
        <f>#REF!</f>
        <v>#REF!</v>
      </c>
      <c r="D9">
        <v>70</v>
      </c>
      <c r="E9" s="220"/>
      <c r="F9" s="220"/>
      <c r="G9" s="219" t="e">
        <f>#REF!</f>
        <v>#REF!</v>
      </c>
      <c r="H9" s="220"/>
      <c r="K9" s="75"/>
      <c r="N9" s="218" t="s">
        <v>554</v>
      </c>
      <c r="O9" s="218" t="s">
        <v>551</v>
      </c>
      <c r="P9" s="218" t="s">
        <v>555</v>
      </c>
      <c r="Q9" s="218" t="s">
        <v>556</v>
      </c>
    </row>
    <row r="10" spans="1:17">
      <c r="E10" s="543" t="e">
        <f>#REF!</f>
        <v>#REF!</v>
      </c>
      <c r="F10" s="543"/>
      <c r="G10" s="543"/>
      <c r="H10" s="543"/>
      <c r="J10">
        <f>$A$1</f>
        <v>0</v>
      </c>
      <c r="K10" s="75" t="e">
        <f>#REF!</f>
        <v>#REF!</v>
      </c>
      <c r="L10">
        <v>25020000</v>
      </c>
      <c r="M10">
        <v>10</v>
      </c>
      <c r="N10" s="219" t="e">
        <f>#REF!</f>
        <v>#REF!</v>
      </c>
      <c r="O10" s="219" t="e">
        <f>#REF!</f>
        <v>#REF!</v>
      </c>
      <c r="P10" s="220"/>
      <c r="Q10" s="219" t="e">
        <f>#REF!</f>
        <v>#REF!</v>
      </c>
    </row>
    <row r="11" spans="1:17" ht="30">
      <c r="B11" s="75"/>
      <c r="E11" s="216" t="s">
        <v>550</v>
      </c>
      <c r="F11" s="216" t="s">
        <v>551</v>
      </c>
      <c r="G11" s="216" t="s">
        <v>552</v>
      </c>
      <c r="H11" s="216" t="s">
        <v>553</v>
      </c>
      <c r="J11">
        <f>$A$1</f>
        <v>0</v>
      </c>
      <c r="K11" s="75" t="e">
        <f>#REF!</f>
        <v>#REF!</v>
      </c>
      <c r="L11">
        <v>25020100</v>
      </c>
      <c r="M11">
        <v>20</v>
      </c>
      <c r="N11" s="220"/>
      <c r="O11" s="219" t="e">
        <f>#REF!</f>
        <v>#REF!</v>
      </c>
      <c r="P11" s="220"/>
      <c r="Q11" s="220"/>
    </row>
    <row r="12" spans="1:17">
      <c r="A12">
        <f t="shared" ref="A12:A17" si="1">$A$1</f>
        <v>0</v>
      </c>
      <c r="B12" s="75" t="e">
        <f>#REF!</f>
        <v>#REF!</v>
      </c>
      <c r="C12">
        <v>25010000</v>
      </c>
      <c r="D12">
        <v>10</v>
      </c>
      <c r="E12" s="219" t="e">
        <f>#REF!</f>
        <v>#REF!</v>
      </c>
      <c r="F12" s="219" t="e">
        <f>#REF!</f>
        <v>#REF!</v>
      </c>
      <c r="G12" s="220"/>
      <c r="H12" s="219" t="e">
        <f>#REF!</f>
        <v>#REF!</v>
      </c>
      <c r="J12">
        <f>$A$1</f>
        <v>0</v>
      </c>
      <c r="K12" s="75" t="e">
        <f>#REF!</f>
        <v>#REF!</v>
      </c>
      <c r="L12">
        <v>25020200</v>
      </c>
      <c r="M12">
        <v>30</v>
      </c>
      <c r="N12" s="220"/>
      <c r="O12" s="219" t="e">
        <f>#REF!</f>
        <v>#REF!</v>
      </c>
      <c r="P12" s="220"/>
      <c r="Q12" s="220"/>
    </row>
    <row r="13" spans="1:17">
      <c r="A13">
        <f t="shared" si="1"/>
        <v>0</v>
      </c>
      <c r="B13" s="75" t="e">
        <f>#REF!</f>
        <v>#REF!</v>
      </c>
      <c r="C13">
        <v>25010100</v>
      </c>
      <c r="D13">
        <v>20</v>
      </c>
      <c r="E13" s="220"/>
      <c r="F13" s="219" t="e">
        <f>#REF!</f>
        <v>#REF!</v>
      </c>
      <c r="G13" s="220"/>
      <c r="H13" s="220"/>
      <c r="J13">
        <f>$A$1</f>
        <v>0</v>
      </c>
      <c r="K13" s="75" t="e">
        <f>#REF!</f>
        <v>#REF!</v>
      </c>
      <c r="M13">
        <v>50</v>
      </c>
      <c r="N13" s="220"/>
      <c r="O13" s="219"/>
      <c r="P13" s="219" t="e">
        <f>#REF!</f>
        <v>#REF!</v>
      </c>
      <c r="Q13" s="220"/>
    </row>
    <row r="14" spans="1:17">
      <c r="A14">
        <f t="shared" si="1"/>
        <v>0</v>
      </c>
      <c r="B14" s="75" t="e">
        <f>#REF!</f>
        <v>#REF!</v>
      </c>
      <c r="C14">
        <v>25010200</v>
      </c>
      <c r="D14">
        <v>30</v>
      </c>
      <c r="E14" s="220"/>
      <c r="F14" s="219" t="e">
        <f>#REF!</f>
        <v>#REF!</v>
      </c>
      <c r="G14" s="220"/>
      <c r="H14" s="220"/>
      <c r="N14" s="543" t="e">
        <f>#REF!</f>
        <v>#REF!</v>
      </c>
      <c r="O14" s="543"/>
      <c r="P14" s="543"/>
      <c r="Q14" s="543"/>
    </row>
    <row r="15" spans="1:17">
      <c r="A15">
        <f t="shared" si="1"/>
        <v>0</v>
      </c>
      <c r="B15" s="75" t="e">
        <f>#REF!</f>
        <v>#REF!</v>
      </c>
      <c r="C15">
        <v>25010300</v>
      </c>
      <c r="D15">
        <v>40</v>
      </c>
      <c r="E15" s="220"/>
      <c r="F15" s="219" t="e">
        <f>#REF!</f>
        <v>#REF!</v>
      </c>
      <c r="G15" s="220"/>
      <c r="H15" s="220"/>
      <c r="K15" s="75"/>
      <c r="N15" s="218" t="s">
        <v>554</v>
      </c>
      <c r="O15" s="218" t="s">
        <v>551</v>
      </c>
      <c r="P15" s="218" t="s">
        <v>555</v>
      </c>
      <c r="Q15" s="218" t="s">
        <v>556</v>
      </c>
    </row>
    <row r="16" spans="1:17">
      <c r="A16">
        <f t="shared" si="1"/>
        <v>0</v>
      </c>
      <c r="B16" s="75" t="e">
        <f>#REF!</f>
        <v>#REF!</v>
      </c>
      <c r="C16">
        <v>25010400</v>
      </c>
      <c r="D16">
        <v>50</v>
      </c>
      <c r="E16" s="220"/>
      <c r="F16" s="219" t="e">
        <f>#REF!</f>
        <v>#REF!</v>
      </c>
      <c r="G16" s="220"/>
      <c r="H16" s="220"/>
      <c r="J16">
        <f>$A$1</f>
        <v>0</v>
      </c>
      <c r="K16" s="75" t="e">
        <f>#REF!</f>
        <v>#REF!</v>
      </c>
      <c r="L16">
        <v>25020000</v>
      </c>
      <c r="M16">
        <v>10</v>
      </c>
      <c r="N16" s="219" t="e">
        <f>#REF!</f>
        <v>#REF!</v>
      </c>
      <c r="O16" s="219" t="e">
        <f>#REF!</f>
        <v>#REF!</v>
      </c>
      <c r="P16" s="220"/>
      <c r="Q16" s="219" t="e">
        <f>#REF!</f>
        <v>#REF!</v>
      </c>
    </row>
    <row r="17" spans="1:17">
      <c r="A17">
        <f t="shared" si="1"/>
        <v>0</v>
      </c>
      <c r="B17" s="75" t="e">
        <f>#REF!</f>
        <v>#REF!</v>
      </c>
      <c r="D17">
        <v>70</v>
      </c>
      <c r="E17" s="220"/>
      <c r="F17" s="220"/>
      <c r="G17" s="219" t="e">
        <f>#REF!</f>
        <v>#REF!</v>
      </c>
      <c r="H17" s="220"/>
      <c r="J17">
        <f>$A$1</f>
        <v>0</v>
      </c>
      <c r="K17" s="75" t="e">
        <f>#REF!</f>
        <v>#REF!</v>
      </c>
      <c r="L17">
        <v>25020100</v>
      </c>
      <c r="M17">
        <v>20</v>
      </c>
      <c r="N17" s="220"/>
      <c r="O17" s="219" t="e">
        <f>#REF!</f>
        <v>#REF!</v>
      </c>
      <c r="P17" s="220"/>
      <c r="Q17" s="220"/>
    </row>
    <row r="18" spans="1:17">
      <c r="E18" s="543" t="e">
        <f>#REF!</f>
        <v>#REF!</v>
      </c>
      <c r="F18" s="543"/>
      <c r="G18" s="543"/>
      <c r="H18" s="543"/>
      <c r="J18">
        <f>$A$1</f>
        <v>0</v>
      </c>
      <c r="K18" s="75" t="e">
        <f>#REF!</f>
        <v>#REF!</v>
      </c>
      <c r="L18">
        <v>25020200</v>
      </c>
      <c r="M18">
        <v>30</v>
      </c>
      <c r="N18" s="220"/>
      <c r="O18" s="219" t="e">
        <f>#REF!</f>
        <v>#REF!</v>
      </c>
      <c r="P18" s="220"/>
      <c r="Q18" s="220"/>
    </row>
    <row r="19" spans="1:17" ht="30">
      <c r="B19" s="75"/>
      <c r="E19" s="216" t="s">
        <v>550</v>
      </c>
      <c r="F19" s="216" t="s">
        <v>551</v>
      </c>
      <c r="G19" s="216" t="s">
        <v>552</v>
      </c>
      <c r="H19" s="216" t="s">
        <v>553</v>
      </c>
      <c r="J19">
        <f>$A$1</f>
        <v>0</v>
      </c>
      <c r="K19" s="75" t="e">
        <f>#REF!</f>
        <v>#REF!</v>
      </c>
      <c r="M19">
        <v>50</v>
      </c>
      <c r="N19" s="220"/>
      <c r="O19" s="219"/>
      <c r="P19" s="219" t="e">
        <f>#REF!</f>
        <v>#REF!</v>
      </c>
      <c r="Q19" s="220"/>
    </row>
    <row r="20" spans="1:17">
      <c r="A20">
        <f t="shared" ref="A20:A25" si="2">$A$1</f>
        <v>0</v>
      </c>
      <c r="B20" s="75" t="e">
        <f>#REF!</f>
        <v>#REF!</v>
      </c>
      <c r="C20">
        <v>25010000</v>
      </c>
      <c r="D20">
        <v>10</v>
      </c>
      <c r="E20" s="219" t="e">
        <f>#REF!</f>
        <v>#REF!</v>
      </c>
      <c r="F20" s="219" t="e">
        <f>#REF!</f>
        <v>#REF!</v>
      </c>
      <c r="G20" s="220"/>
      <c r="H20" s="219" t="e">
        <f>#REF!</f>
        <v>#REF!</v>
      </c>
      <c r="N20" s="543" t="e">
        <f>#REF!</f>
        <v>#REF!</v>
      </c>
      <c r="O20" s="543"/>
      <c r="P20" s="543"/>
      <c r="Q20" s="543"/>
    </row>
    <row r="21" spans="1:17">
      <c r="A21">
        <f t="shared" si="2"/>
        <v>0</v>
      </c>
      <c r="B21" s="75" t="e">
        <f>#REF!</f>
        <v>#REF!</v>
      </c>
      <c r="C21">
        <v>25010100</v>
      </c>
      <c r="D21">
        <v>20</v>
      </c>
      <c r="E21" s="220"/>
      <c r="F21" s="219" t="e">
        <f>#REF!</f>
        <v>#REF!</v>
      </c>
      <c r="G21" s="220"/>
      <c r="H21" s="220"/>
      <c r="K21" s="75"/>
      <c r="N21" s="218" t="s">
        <v>554</v>
      </c>
      <c r="O21" s="218" t="s">
        <v>551</v>
      </c>
      <c r="P21" s="218" t="s">
        <v>555</v>
      </c>
      <c r="Q21" s="218" t="s">
        <v>556</v>
      </c>
    </row>
    <row r="22" spans="1:17">
      <c r="A22">
        <f t="shared" si="2"/>
        <v>0</v>
      </c>
      <c r="B22" s="75" t="e">
        <f>#REF!</f>
        <v>#REF!</v>
      </c>
      <c r="C22">
        <v>25010200</v>
      </c>
      <c r="D22">
        <v>30</v>
      </c>
      <c r="E22" s="220"/>
      <c r="F22" s="219" t="e">
        <f>#REF!</f>
        <v>#REF!</v>
      </c>
      <c r="G22" s="220"/>
      <c r="H22" s="220"/>
      <c r="J22">
        <f>$A$1</f>
        <v>0</v>
      </c>
      <c r="K22" s="75" t="e">
        <f>#REF!</f>
        <v>#REF!</v>
      </c>
      <c r="L22">
        <v>25020000</v>
      </c>
      <c r="M22">
        <v>10</v>
      </c>
      <c r="N22" s="219" t="e">
        <f>#REF!</f>
        <v>#REF!</v>
      </c>
      <c r="O22" s="219" t="e">
        <f>#REF!</f>
        <v>#REF!</v>
      </c>
      <c r="P22" s="220"/>
      <c r="Q22" s="219" t="e">
        <f>#REF!</f>
        <v>#REF!</v>
      </c>
    </row>
    <row r="23" spans="1:17">
      <c r="A23">
        <f t="shared" si="2"/>
        <v>0</v>
      </c>
      <c r="B23" s="75" t="e">
        <f>#REF!</f>
        <v>#REF!</v>
      </c>
      <c r="C23">
        <v>25010300</v>
      </c>
      <c r="D23">
        <v>40</v>
      </c>
      <c r="E23" s="220"/>
      <c r="F23" s="219" t="e">
        <f>#REF!</f>
        <v>#REF!</v>
      </c>
      <c r="G23" s="220"/>
      <c r="H23" s="220"/>
      <c r="J23">
        <f>$A$1</f>
        <v>0</v>
      </c>
      <c r="K23" s="75" t="e">
        <f>#REF!</f>
        <v>#REF!</v>
      </c>
      <c r="L23">
        <v>25020100</v>
      </c>
      <c r="M23">
        <v>20</v>
      </c>
      <c r="N23" s="220"/>
      <c r="O23" s="219" t="e">
        <f>#REF!</f>
        <v>#REF!</v>
      </c>
      <c r="P23" s="220"/>
      <c r="Q23" s="220"/>
    </row>
    <row r="24" spans="1:17">
      <c r="A24">
        <f t="shared" si="2"/>
        <v>0</v>
      </c>
      <c r="B24" s="75" t="e">
        <f>#REF!</f>
        <v>#REF!</v>
      </c>
      <c r="C24">
        <v>25010400</v>
      </c>
      <c r="D24">
        <v>50</v>
      </c>
      <c r="E24" s="220"/>
      <c r="F24" s="219" t="e">
        <f>#REF!</f>
        <v>#REF!</v>
      </c>
      <c r="G24" s="220"/>
      <c r="H24" s="220"/>
      <c r="J24">
        <f>$A$1</f>
        <v>0</v>
      </c>
      <c r="K24" s="75" t="e">
        <f>#REF!</f>
        <v>#REF!</v>
      </c>
      <c r="L24">
        <v>25020200</v>
      </c>
      <c r="M24">
        <v>30</v>
      </c>
      <c r="N24" s="220"/>
      <c r="O24" s="219" t="e">
        <f>#REF!</f>
        <v>#REF!</v>
      </c>
      <c r="P24" s="220"/>
      <c r="Q24" s="220"/>
    </row>
    <row r="25" spans="1:17">
      <c r="A25">
        <f t="shared" si="2"/>
        <v>0</v>
      </c>
      <c r="B25" s="75" t="e">
        <f>#REF!</f>
        <v>#REF!</v>
      </c>
      <c r="D25">
        <v>70</v>
      </c>
      <c r="E25" s="220"/>
      <c r="F25" s="220"/>
      <c r="G25" s="219" t="e">
        <f>#REF!</f>
        <v>#REF!</v>
      </c>
      <c r="H25" s="220"/>
      <c r="J25">
        <f>$A$1</f>
        <v>0</v>
      </c>
      <c r="K25" s="75" t="e">
        <f>#REF!</f>
        <v>#REF!</v>
      </c>
      <c r="M25">
        <v>50</v>
      </c>
      <c r="N25" s="220"/>
      <c r="O25" s="219"/>
      <c r="P25" s="219" t="e">
        <f>#REF!</f>
        <v>#REF!</v>
      </c>
      <c r="Q25" s="220"/>
    </row>
    <row r="26" spans="1:17">
      <c r="E26" s="543" t="e">
        <f>#REF!</f>
        <v>#REF!</v>
      </c>
      <c r="F26" s="543"/>
      <c r="G26" s="543"/>
      <c r="H26" s="543"/>
      <c r="N26" s="543" t="e">
        <f>#REF!</f>
        <v>#REF!</v>
      </c>
      <c r="O26" s="543"/>
      <c r="P26" s="543"/>
      <c r="Q26" s="543"/>
    </row>
    <row r="27" spans="1:17" ht="30">
      <c r="B27" s="75"/>
      <c r="E27" s="216" t="s">
        <v>550</v>
      </c>
      <c r="F27" s="216" t="s">
        <v>551</v>
      </c>
      <c r="G27" s="216" t="s">
        <v>552</v>
      </c>
      <c r="H27" s="216" t="s">
        <v>553</v>
      </c>
      <c r="K27" s="75"/>
      <c r="N27" s="218" t="s">
        <v>554</v>
      </c>
      <c r="O27" s="218" t="s">
        <v>551</v>
      </c>
      <c r="P27" s="218" t="s">
        <v>555</v>
      </c>
      <c r="Q27" s="218" t="s">
        <v>556</v>
      </c>
    </row>
    <row r="28" spans="1:17">
      <c r="A28">
        <f t="shared" ref="A28:A33" si="3">$A$1</f>
        <v>0</v>
      </c>
      <c r="B28" s="75" t="e">
        <f>#REF!</f>
        <v>#REF!</v>
      </c>
      <c r="C28">
        <v>25010000</v>
      </c>
      <c r="D28">
        <v>10</v>
      </c>
      <c r="E28" s="219" t="e">
        <f>#REF!</f>
        <v>#REF!</v>
      </c>
      <c r="F28" s="219" t="e">
        <f>#REF!</f>
        <v>#REF!</v>
      </c>
      <c r="G28" s="220"/>
      <c r="H28" s="219" t="e">
        <f>#REF!</f>
        <v>#REF!</v>
      </c>
      <c r="J28">
        <f>$A$1</f>
        <v>0</v>
      </c>
      <c r="K28" s="75">
        <f>Ф.4.2.КФК5!$D$15</f>
        <v>0</v>
      </c>
      <c r="L28">
        <v>25020000</v>
      </c>
      <c r="M28">
        <v>10</v>
      </c>
      <c r="N28" s="219">
        <f>Ф.4.2.КФК5!$E$22</f>
        <v>0</v>
      </c>
      <c r="O28" s="219">
        <f>Ф.4.2.КФК5!$H$22</f>
        <v>0</v>
      </c>
      <c r="P28" s="220"/>
      <c r="Q28" s="219">
        <f>Ф.4.2.КФК5!$K$22</f>
        <v>0</v>
      </c>
    </row>
    <row r="29" spans="1:17">
      <c r="A29">
        <f t="shared" si="3"/>
        <v>0</v>
      </c>
      <c r="B29" s="75" t="e">
        <f>#REF!</f>
        <v>#REF!</v>
      </c>
      <c r="C29">
        <v>25010100</v>
      </c>
      <c r="D29">
        <v>20</v>
      </c>
      <c r="E29" s="220"/>
      <c r="F29" s="219" t="e">
        <f>#REF!</f>
        <v>#REF!</v>
      </c>
      <c r="G29" s="220"/>
      <c r="H29" s="220"/>
      <c r="J29">
        <f>$A$1</f>
        <v>0</v>
      </c>
      <c r="K29" s="75">
        <f>Ф.4.2.КФК5!$D$15</f>
        <v>0</v>
      </c>
      <c r="L29">
        <v>25020100</v>
      </c>
      <c r="M29">
        <v>20</v>
      </c>
      <c r="N29" s="220"/>
      <c r="O29" s="219">
        <f>Ф.4.2.КФК5!$H$23</f>
        <v>0</v>
      </c>
      <c r="P29" s="220"/>
      <c r="Q29" s="220"/>
    </row>
    <row r="30" spans="1:17">
      <c r="A30">
        <f t="shared" si="3"/>
        <v>0</v>
      </c>
      <c r="B30" s="75" t="e">
        <f>#REF!</f>
        <v>#REF!</v>
      </c>
      <c r="C30">
        <v>25010200</v>
      </c>
      <c r="D30">
        <v>30</v>
      </c>
      <c r="E30" s="220"/>
      <c r="F30" s="219" t="e">
        <f>#REF!</f>
        <v>#REF!</v>
      </c>
      <c r="G30" s="220"/>
      <c r="H30" s="220"/>
      <c r="J30">
        <f>$A$1</f>
        <v>0</v>
      </c>
      <c r="K30" s="75">
        <f>Ф.4.2.КФК5!$D$15</f>
        <v>0</v>
      </c>
      <c r="L30">
        <v>25020200</v>
      </c>
      <c r="M30">
        <v>30</v>
      </c>
      <c r="N30" s="220"/>
      <c r="O30" s="219">
        <f>Ф.4.2.КФК5!$H$24</f>
        <v>0</v>
      </c>
      <c r="P30" s="220"/>
      <c r="Q30" s="220"/>
    </row>
    <row r="31" spans="1:17">
      <c r="A31">
        <f t="shared" si="3"/>
        <v>0</v>
      </c>
      <c r="B31" s="75" t="e">
        <f>#REF!</f>
        <v>#REF!</v>
      </c>
      <c r="C31">
        <v>25010300</v>
      </c>
      <c r="D31">
        <v>40</v>
      </c>
      <c r="E31" s="220"/>
      <c r="F31" s="219" t="e">
        <f>#REF!</f>
        <v>#REF!</v>
      </c>
      <c r="G31" s="220"/>
      <c r="H31" s="220"/>
      <c r="J31">
        <f>$A$1</f>
        <v>0</v>
      </c>
      <c r="K31" s="75">
        <f>Ф.4.2.КФК5!$D$15</f>
        <v>0</v>
      </c>
      <c r="M31">
        <v>50</v>
      </c>
      <c r="N31" s="220"/>
      <c r="O31" s="219"/>
      <c r="P31" s="219">
        <f>Ф.4.2.КФК5!$I$27</f>
        <v>0</v>
      </c>
      <c r="Q31" s="220"/>
    </row>
    <row r="32" spans="1:17">
      <c r="A32">
        <f t="shared" si="3"/>
        <v>0</v>
      </c>
      <c r="B32" s="75" t="e">
        <f>#REF!</f>
        <v>#REF!</v>
      </c>
      <c r="C32">
        <v>25010400</v>
      </c>
      <c r="D32">
        <v>50</v>
      </c>
      <c r="E32" s="220"/>
      <c r="F32" s="219" t="e">
        <f>#REF!</f>
        <v>#REF!</v>
      </c>
      <c r="G32" s="220"/>
      <c r="H32" s="220"/>
      <c r="N32" s="543" t="e">
        <f>#REF!</f>
        <v>#REF!</v>
      </c>
      <c r="O32" s="543"/>
      <c r="P32" s="543"/>
      <c r="Q32" s="543"/>
    </row>
    <row r="33" spans="1:17">
      <c r="A33">
        <f t="shared" si="3"/>
        <v>0</v>
      </c>
      <c r="B33" s="75" t="e">
        <f>#REF!</f>
        <v>#REF!</v>
      </c>
      <c r="D33">
        <v>70</v>
      </c>
      <c r="E33" s="220"/>
      <c r="F33" s="220"/>
      <c r="G33" s="219" t="e">
        <f>#REF!</f>
        <v>#REF!</v>
      </c>
      <c r="H33" s="220"/>
      <c r="K33" s="75"/>
      <c r="N33" s="218" t="s">
        <v>554</v>
      </c>
      <c r="O33" s="218" t="s">
        <v>551</v>
      </c>
      <c r="P33" s="218" t="s">
        <v>555</v>
      </c>
      <c r="Q33" s="218" t="s">
        <v>556</v>
      </c>
    </row>
    <row r="34" spans="1:17">
      <c r="E34" s="543" t="e">
        <f>#REF!</f>
        <v>#REF!</v>
      </c>
      <c r="F34" s="543"/>
      <c r="G34" s="543"/>
      <c r="H34" s="543"/>
      <c r="J34">
        <f>$A$1</f>
        <v>0</v>
      </c>
      <c r="K34" s="75">
        <f>Ф.4.2.КФК6!$D$15</f>
        <v>0</v>
      </c>
      <c r="L34">
        <v>25020000</v>
      </c>
      <c r="M34">
        <v>10</v>
      </c>
      <c r="N34" s="219">
        <f>Ф.4.2.КФК6!$E$22</f>
        <v>0</v>
      </c>
      <c r="O34" s="219">
        <f>Ф.4.2.КФК6!$H$22</f>
        <v>0</v>
      </c>
      <c r="P34" s="220"/>
      <c r="Q34" s="219">
        <f>Ф.4.2.КФК6!$K$22</f>
        <v>0</v>
      </c>
    </row>
    <row r="35" spans="1:17" ht="30">
      <c r="B35" s="75"/>
      <c r="E35" s="216" t="s">
        <v>550</v>
      </c>
      <c r="F35" s="216" t="s">
        <v>551</v>
      </c>
      <c r="G35" s="216" t="s">
        <v>552</v>
      </c>
      <c r="H35" s="216" t="s">
        <v>553</v>
      </c>
      <c r="J35">
        <f>$A$1</f>
        <v>0</v>
      </c>
      <c r="K35" s="75">
        <f>Ф.4.2.КФК6!$D$15</f>
        <v>0</v>
      </c>
      <c r="L35">
        <v>25020100</v>
      </c>
      <c r="M35">
        <v>20</v>
      </c>
      <c r="N35" s="220"/>
      <c r="O35" s="219">
        <f>Ф.4.2.КФК6!$H$23</f>
        <v>0</v>
      </c>
      <c r="P35" s="220"/>
      <c r="Q35" s="220"/>
    </row>
    <row r="36" spans="1:17">
      <c r="A36">
        <f t="shared" ref="A36:A41" si="4">$A$1</f>
        <v>0</v>
      </c>
      <c r="B36" s="75" t="e">
        <f>#REF!</f>
        <v>#REF!</v>
      </c>
      <c r="C36">
        <v>25010000</v>
      </c>
      <c r="D36">
        <v>10</v>
      </c>
      <c r="E36" s="219" t="e">
        <f>#REF!</f>
        <v>#REF!</v>
      </c>
      <c r="F36" s="219" t="e">
        <f>#REF!</f>
        <v>#REF!</v>
      </c>
      <c r="G36" s="220"/>
      <c r="H36" s="219" t="e">
        <f>#REF!</f>
        <v>#REF!</v>
      </c>
      <c r="J36">
        <f>$A$1</f>
        <v>0</v>
      </c>
      <c r="K36" s="75">
        <f>Ф.4.2.КФК6!$D$15</f>
        <v>0</v>
      </c>
      <c r="L36">
        <v>25020200</v>
      </c>
      <c r="M36">
        <v>30</v>
      </c>
      <c r="N36" s="220"/>
      <c r="O36" s="219">
        <f>Ф.4.2.КФК6!$H$24</f>
        <v>0</v>
      </c>
      <c r="P36" s="220"/>
      <c r="Q36" s="220"/>
    </row>
    <row r="37" spans="1:17">
      <c r="A37">
        <f t="shared" si="4"/>
        <v>0</v>
      </c>
      <c r="B37" s="75" t="e">
        <f>#REF!</f>
        <v>#REF!</v>
      </c>
      <c r="C37">
        <v>25010100</v>
      </c>
      <c r="D37">
        <v>20</v>
      </c>
      <c r="E37" s="220"/>
      <c r="F37" s="219" t="e">
        <f>#REF!</f>
        <v>#REF!</v>
      </c>
      <c r="G37" s="220"/>
      <c r="H37" s="220"/>
      <c r="J37">
        <f>$A$1</f>
        <v>0</v>
      </c>
      <c r="K37" s="75">
        <f>Ф.4.2.КФК6!$D$15</f>
        <v>0</v>
      </c>
      <c r="M37">
        <v>50</v>
      </c>
      <c r="N37" s="220"/>
      <c r="O37" s="219"/>
      <c r="P37" s="219">
        <f>Ф.4.2.КФК6!$I$27</f>
        <v>0</v>
      </c>
      <c r="Q37" s="220"/>
    </row>
    <row r="38" spans="1:17">
      <c r="A38">
        <f t="shared" si="4"/>
        <v>0</v>
      </c>
      <c r="B38" s="75" t="e">
        <f>#REF!</f>
        <v>#REF!</v>
      </c>
      <c r="C38">
        <v>25010200</v>
      </c>
      <c r="D38">
        <v>30</v>
      </c>
      <c r="E38" s="220"/>
      <c r="F38" s="219" t="e">
        <f>#REF!</f>
        <v>#REF!</v>
      </c>
      <c r="G38" s="220"/>
      <c r="H38" s="220"/>
      <c r="N38" s="543" t="e">
        <f>#REF!</f>
        <v>#REF!</v>
      </c>
      <c r="O38" s="543"/>
      <c r="P38" s="543"/>
      <c r="Q38" s="543"/>
    </row>
    <row r="39" spans="1:17">
      <c r="A39">
        <f t="shared" si="4"/>
        <v>0</v>
      </c>
      <c r="B39" s="75" t="e">
        <f>#REF!</f>
        <v>#REF!</v>
      </c>
      <c r="C39">
        <v>25010300</v>
      </c>
      <c r="D39">
        <v>40</v>
      </c>
      <c r="E39" s="220"/>
      <c r="F39" s="219" t="e">
        <f>#REF!</f>
        <v>#REF!</v>
      </c>
      <c r="G39" s="220"/>
      <c r="H39" s="220"/>
      <c r="K39" s="75"/>
      <c r="N39" s="218" t="s">
        <v>554</v>
      </c>
      <c r="O39" s="218" t="s">
        <v>551</v>
      </c>
      <c r="P39" s="218" t="s">
        <v>555</v>
      </c>
      <c r="Q39" s="218" t="s">
        <v>556</v>
      </c>
    </row>
    <row r="40" spans="1:17">
      <c r="A40">
        <f t="shared" si="4"/>
        <v>0</v>
      </c>
      <c r="B40" s="75" t="e">
        <f>#REF!</f>
        <v>#REF!</v>
      </c>
      <c r="C40">
        <v>25010400</v>
      </c>
      <c r="D40">
        <v>50</v>
      </c>
      <c r="E40" s="220"/>
      <c r="F40" s="219" t="e">
        <f>#REF!</f>
        <v>#REF!</v>
      </c>
      <c r="G40" s="220"/>
      <c r="H40" s="220"/>
      <c r="J40">
        <f>$A$1</f>
        <v>0</v>
      </c>
      <c r="K40" s="75">
        <f>Ф.4.2.КФК7!$D$15</f>
        <v>0</v>
      </c>
      <c r="L40">
        <v>25020000</v>
      </c>
      <c r="M40">
        <v>10</v>
      </c>
      <c r="N40" s="219">
        <f>Ф.4.2.КФК7!$E$22</f>
        <v>0</v>
      </c>
      <c r="O40" s="219">
        <f>Ф.4.2.КФК7!$H$22</f>
        <v>0</v>
      </c>
      <c r="P40" s="220"/>
      <c r="Q40" s="219">
        <f>Ф.4.2.КФК7!$K$22</f>
        <v>0</v>
      </c>
    </row>
    <row r="41" spans="1:17">
      <c r="A41">
        <f t="shared" si="4"/>
        <v>0</v>
      </c>
      <c r="B41" s="75" t="e">
        <f>#REF!</f>
        <v>#REF!</v>
      </c>
      <c r="D41">
        <v>70</v>
      </c>
      <c r="E41" s="220"/>
      <c r="F41" s="220"/>
      <c r="G41" s="219" t="e">
        <f>#REF!</f>
        <v>#REF!</v>
      </c>
      <c r="H41" s="220"/>
      <c r="J41">
        <f>$A$1</f>
        <v>0</v>
      </c>
      <c r="K41" s="75">
        <f>Ф.4.2.КФК7!$D$15</f>
        <v>0</v>
      </c>
      <c r="L41">
        <v>25020100</v>
      </c>
      <c r="M41">
        <v>20</v>
      </c>
      <c r="N41" s="220"/>
      <c r="O41" s="219">
        <f>Ф.4.2.КФК7!$H$23</f>
        <v>0</v>
      </c>
      <c r="P41" s="220"/>
      <c r="Q41" s="220"/>
    </row>
    <row r="42" spans="1:17">
      <c r="E42" s="543" t="e">
        <f>#REF!</f>
        <v>#REF!</v>
      </c>
      <c r="F42" s="543"/>
      <c r="G42" s="543"/>
      <c r="H42" s="543"/>
      <c r="J42">
        <f>$A$1</f>
        <v>0</v>
      </c>
      <c r="K42" s="75">
        <f>Ф.4.2.КФК7!$D$15</f>
        <v>0</v>
      </c>
      <c r="L42">
        <v>25020200</v>
      </c>
      <c r="M42">
        <v>30</v>
      </c>
      <c r="N42" s="220"/>
      <c r="O42" s="219">
        <f>Ф.4.2.КФК7!$H$24</f>
        <v>0</v>
      </c>
      <c r="P42" s="220"/>
      <c r="Q42" s="220"/>
    </row>
    <row r="43" spans="1:17" ht="30">
      <c r="B43" s="75"/>
      <c r="E43" s="216" t="s">
        <v>550</v>
      </c>
      <c r="F43" s="216" t="s">
        <v>551</v>
      </c>
      <c r="G43" s="216" t="s">
        <v>552</v>
      </c>
      <c r="H43" s="216" t="s">
        <v>553</v>
      </c>
      <c r="J43">
        <f>$A$1</f>
        <v>0</v>
      </c>
      <c r="K43" s="75">
        <f>Ф.4.2.КФК7!$D$15</f>
        <v>0</v>
      </c>
      <c r="M43">
        <v>50</v>
      </c>
      <c r="N43" s="220"/>
      <c r="O43" s="219"/>
      <c r="P43" s="219">
        <f>Ф.4.2.КФК7!$I$27</f>
        <v>0</v>
      </c>
      <c r="Q43" s="220"/>
    </row>
    <row r="44" spans="1:17">
      <c r="A44">
        <f t="shared" ref="A44:A49" si="5">$A$1</f>
        <v>0</v>
      </c>
      <c r="B44" s="75">
        <f>Ф.4.1.КФК5!$E$15</f>
        <v>0</v>
      </c>
      <c r="C44">
        <v>25010000</v>
      </c>
      <c r="D44">
        <v>10</v>
      </c>
      <c r="E44" s="219">
        <f>Ф.4.1.КФК5!$E$21</f>
        <v>0</v>
      </c>
      <c r="F44" s="219">
        <f>Ф.4.1.КФК5!$I$21</f>
        <v>0</v>
      </c>
      <c r="G44" s="220"/>
      <c r="H44" s="219">
        <f>Ф.4.1.КФК5!$N$21</f>
        <v>0</v>
      </c>
      <c r="N44" s="543" t="e">
        <f>#REF!</f>
        <v>#REF!</v>
      </c>
      <c r="O44" s="543"/>
      <c r="P44" s="543"/>
      <c r="Q44" s="543"/>
    </row>
    <row r="45" spans="1:17">
      <c r="A45">
        <f t="shared" si="5"/>
        <v>0</v>
      </c>
      <c r="B45" s="75">
        <f>Ф.4.1.КФК5!$E$15</f>
        <v>0</v>
      </c>
      <c r="C45">
        <v>25010100</v>
      </c>
      <c r="D45">
        <v>20</v>
      </c>
      <c r="E45" s="220"/>
      <c r="F45" s="219">
        <f>Ф.4.1.КФК5!$I$22</f>
        <v>0</v>
      </c>
      <c r="G45" s="220"/>
      <c r="H45" s="220"/>
      <c r="K45" s="75"/>
      <c r="N45" s="218" t="s">
        <v>554</v>
      </c>
      <c r="O45" s="218" t="s">
        <v>551</v>
      </c>
      <c r="P45" s="218" t="s">
        <v>555</v>
      </c>
      <c r="Q45" s="218" t="s">
        <v>556</v>
      </c>
    </row>
    <row r="46" spans="1:17">
      <c r="A46">
        <f t="shared" si="5"/>
        <v>0</v>
      </c>
      <c r="B46" s="75">
        <f>Ф.4.1.КФК5!$E$15</f>
        <v>0</v>
      </c>
      <c r="C46">
        <v>25010200</v>
      </c>
      <c r="D46">
        <v>30</v>
      </c>
      <c r="E46" s="220"/>
      <c r="F46" s="219">
        <f>Ф.4.1.КФК5!$I$23</f>
        <v>0</v>
      </c>
      <c r="G46" s="220"/>
      <c r="H46" s="220"/>
      <c r="J46">
        <f>$A$1</f>
        <v>0</v>
      </c>
      <c r="K46" s="75">
        <f>Ф.4.2.КФК8!$D$15</f>
        <v>0</v>
      </c>
      <c r="L46">
        <v>25020000</v>
      </c>
      <c r="M46">
        <v>10</v>
      </c>
      <c r="N46" s="219">
        <f>Ф.4.2.КФК8!$E$22</f>
        <v>0</v>
      </c>
      <c r="O46" s="219">
        <f>Ф.4.2.КФК8!$H$22</f>
        <v>0</v>
      </c>
      <c r="P46" s="220"/>
      <c r="Q46" s="219">
        <f>Ф.4.2.КФК8!$K$22</f>
        <v>0</v>
      </c>
    </row>
    <row r="47" spans="1:17">
      <c r="A47">
        <f t="shared" si="5"/>
        <v>0</v>
      </c>
      <c r="B47" s="75">
        <f>Ф.4.1.КФК5!$E$15</f>
        <v>0</v>
      </c>
      <c r="C47">
        <v>25010300</v>
      </c>
      <c r="D47">
        <v>40</v>
      </c>
      <c r="E47" s="220"/>
      <c r="F47" s="219">
        <f>Ф.4.1.КФК5!$I$24</f>
        <v>0</v>
      </c>
      <c r="G47" s="220"/>
      <c r="H47" s="220"/>
      <c r="J47">
        <f>$A$1</f>
        <v>0</v>
      </c>
      <c r="K47" s="75">
        <f>Ф.4.2.КФК8!$D$15</f>
        <v>0</v>
      </c>
      <c r="L47">
        <v>25020100</v>
      </c>
      <c r="M47">
        <v>20</v>
      </c>
      <c r="N47" s="220"/>
      <c r="O47" s="219">
        <f>Ф.4.2.КФК8!$H$23</f>
        <v>0</v>
      </c>
      <c r="P47" s="220"/>
      <c r="Q47" s="220"/>
    </row>
    <row r="48" spans="1:17">
      <c r="A48">
        <f t="shared" si="5"/>
        <v>0</v>
      </c>
      <c r="B48" s="75">
        <f>Ф.4.1.КФК5!$E$15</f>
        <v>0</v>
      </c>
      <c r="C48">
        <v>25010400</v>
      </c>
      <c r="D48">
        <v>50</v>
      </c>
      <c r="E48" s="220"/>
      <c r="F48" s="219">
        <f>Ф.4.1.КФК5!$I$25</f>
        <v>0</v>
      </c>
      <c r="G48" s="220"/>
      <c r="H48" s="220"/>
      <c r="J48">
        <f>$A$1</f>
        <v>0</v>
      </c>
      <c r="K48" s="75">
        <f>Ф.4.2.КФК8!$D$15</f>
        <v>0</v>
      </c>
      <c r="L48">
        <v>25020200</v>
      </c>
      <c r="M48">
        <v>30</v>
      </c>
      <c r="N48" s="220"/>
      <c r="O48" s="219">
        <f>Ф.4.2.КФК8!$H$24</f>
        <v>0</v>
      </c>
      <c r="P48" s="220"/>
      <c r="Q48" s="220"/>
    </row>
    <row r="49" spans="1:17">
      <c r="A49">
        <f t="shared" si="5"/>
        <v>0</v>
      </c>
      <c r="B49" s="75">
        <f>Ф.4.1.КФК5!$E$15</f>
        <v>0</v>
      </c>
      <c r="D49">
        <v>70</v>
      </c>
      <c r="E49" s="220"/>
      <c r="F49" s="220"/>
      <c r="G49" s="219">
        <f>Ф.4.1.КФК5!$J$27</f>
        <v>0</v>
      </c>
      <c r="H49" s="220"/>
      <c r="J49">
        <f>$A$1</f>
        <v>0</v>
      </c>
      <c r="K49" s="75">
        <f>Ф.4.2.КФК8!$D$15</f>
        <v>0</v>
      </c>
      <c r="M49">
        <v>50</v>
      </c>
      <c r="N49" s="220"/>
      <c r="O49" s="219"/>
      <c r="P49" s="219">
        <f>Ф.4.2.КФК8!$I$27</f>
        <v>0</v>
      </c>
      <c r="Q49" s="220"/>
    </row>
    <row r="50" spans="1:17">
      <c r="E50" s="543" t="e">
        <f>#REF!</f>
        <v>#REF!</v>
      </c>
      <c r="F50" s="543"/>
      <c r="G50" s="543"/>
      <c r="H50" s="543"/>
      <c r="N50" s="543" t="e">
        <f>#REF!</f>
        <v>#REF!</v>
      </c>
      <c r="O50" s="543"/>
      <c r="P50" s="543"/>
      <c r="Q50" s="543"/>
    </row>
    <row r="51" spans="1:17" ht="30">
      <c r="B51" s="75"/>
      <c r="E51" s="216" t="s">
        <v>550</v>
      </c>
      <c r="F51" s="216" t="s">
        <v>551</v>
      </c>
      <c r="G51" s="216" t="s">
        <v>552</v>
      </c>
      <c r="H51" s="216" t="s">
        <v>553</v>
      </c>
      <c r="K51" s="75"/>
      <c r="N51" s="218" t="s">
        <v>554</v>
      </c>
      <c r="O51" s="218" t="s">
        <v>551</v>
      </c>
      <c r="P51" s="218" t="s">
        <v>555</v>
      </c>
      <c r="Q51" s="218" t="s">
        <v>556</v>
      </c>
    </row>
    <row r="52" spans="1:17">
      <c r="A52">
        <f t="shared" ref="A52:A57" si="6">$A$1</f>
        <v>0</v>
      </c>
      <c r="B52" s="75">
        <f>Ф.4.1.КФК6!$E$15</f>
        <v>0</v>
      </c>
      <c r="C52">
        <v>25010000</v>
      </c>
      <c r="D52">
        <v>10</v>
      </c>
      <c r="E52" s="219">
        <f>Ф.4.1.КФК6!$E$21</f>
        <v>0</v>
      </c>
      <c r="F52" s="219">
        <f>Ф.4.1.КФК6!$I$21</f>
        <v>0</v>
      </c>
      <c r="G52" s="220"/>
      <c r="H52" s="219">
        <f>Ф.4.1.КФК6!$N$21</f>
        <v>0</v>
      </c>
      <c r="J52">
        <f>$A$1</f>
        <v>0</v>
      </c>
      <c r="K52" s="75">
        <f>Ф.4.2.КФК9!$D$15</f>
        <v>0</v>
      </c>
      <c r="L52">
        <v>25020000</v>
      </c>
      <c r="M52">
        <v>10</v>
      </c>
      <c r="N52" s="219">
        <f>Ф.4.2.КФК9!$E$22</f>
        <v>0</v>
      </c>
      <c r="O52" s="219">
        <f>Ф.4.2.КФК9!$H$22</f>
        <v>0</v>
      </c>
      <c r="P52" s="220"/>
      <c r="Q52" s="219">
        <f>Ф.4.2.КФК9!$K$22</f>
        <v>0</v>
      </c>
    </row>
    <row r="53" spans="1:17">
      <c r="A53">
        <f t="shared" si="6"/>
        <v>0</v>
      </c>
      <c r="B53" s="75">
        <f>Ф.4.1.КФК6!$E$15</f>
        <v>0</v>
      </c>
      <c r="C53">
        <v>25010100</v>
      </c>
      <c r="D53">
        <v>20</v>
      </c>
      <c r="E53" s="220"/>
      <c r="F53" s="219">
        <f>Ф.4.1.КФК6!$I$22</f>
        <v>0</v>
      </c>
      <c r="G53" s="220"/>
      <c r="H53" s="220"/>
      <c r="J53">
        <f>$A$1</f>
        <v>0</v>
      </c>
      <c r="K53" s="75">
        <f>Ф.4.2.КФК9!$D$15</f>
        <v>0</v>
      </c>
      <c r="L53">
        <v>25020100</v>
      </c>
      <c r="M53">
        <v>20</v>
      </c>
      <c r="N53" s="220"/>
      <c r="O53" s="219">
        <f>Ф.4.2.КФК9!$H$23</f>
        <v>0</v>
      </c>
      <c r="P53" s="220"/>
      <c r="Q53" s="220"/>
    </row>
    <row r="54" spans="1:17">
      <c r="A54">
        <f t="shared" si="6"/>
        <v>0</v>
      </c>
      <c r="B54" s="75">
        <f>Ф.4.1.КФК6!$E$15</f>
        <v>0</v>
      </c>
      <c r="C54">
        <v>25010200</v>
      </c>
      <c r="D54">
        <v>30</v>
      </c>
      <c r="E54" s="220"/>
      <c r="F54" s="219">
        <f>Ф.4.1.КФК6!$I$23</f>
        <v>0</v>
      </c>
      <c r="G54" s="220"/>
      <c r="H54" s="220"/>
      <c r="J54">
        <f>$A$1</f>
        <v>0</v>
      </c>
      <c r="K54" s="75">
        <f>Ф.4.2.КФК9!$D$15</f>
        <v>0</v>
      </c>
      <c r="L54">
        <v>25020200</v>
      </c>
      <c r="M54">
        <v>30</v>
      </c>
      <c r="N54" s="220"/>
      <c r="O54" s="219">
        <f>Ф.4.2.КФК9!$H$24</f>
        <v>0</v>
      </c>
      <c r="P54" s="220"/>
      <c r="Q54" s="220"/>
    </row>
    <row r="55" spans="1:17">
      <c r="A55">
        <f t="shared" si="6"/>
        <v>0</v>
      </c>
      <c r="B55" s="75">
        <f>Ф.4.1.КФК6!$E$15</f>
        <v>0</v>
      </c>
      <c r="C55">
        <v>25010300</v>
      </c>
      <c r="D55">
        <v>40</v>
      </c>
      <c r="E55" s="220"/>
      <c r="F55" s="219">
        <f>Ф.4.1.КФК6!$I$24</f>
        <v>0</v>
      </c>
      <c r="G55" s="220"/>
      <c r="H55" s="220"/>
      <c r="J55">
        <f>$A$1</f>
        <v>0</v>
      </c>
      <c r="K55" s="75">
        <f>Ф.4.2.КФК9!$D$15</f>
        <v>0</v>
      </c>
      <c r="M55">
        <v>50</v>
      </c>
      <c r="N55" s="220"/>
      <c r="O55" s="219"/>
      <c r="P55" s="219">
        <f>Ф.4.2.КФК9!$I$27</f>
        <v>0</v>
      </c>
      <c r="Q55" s="220"/>
    </row>
    <row r="56" spans="1:17">
      <c r="A56">
        <f t="shared" si="6"/>
        <v>0</v>
      </c>
      <c r="B56" s="75">
        <f>Ф.4.1.КФК6!$E$15</f>
        <v>0</v>
      </c>
      <c r="C56">
        <v>25010400</v>
      </c>
      <c r="D56">
        <v>50</v>
      </c>
      <c r="E56" s="220"/>
      <c r="F56" s="219">
        <f>Ф.4.1.КФК6!$I$25</f>
        <v>0</v>
      </c>
      <c r="G56" s="220"/>
      <c r="H56" s="220"/>
      <c r="N56" s="543"/>
      <c r="O56" s="543"/>
      <c r="P56" s="543"/>
      <c r="Q56" s="543"/>
    </row>
    <row r="57" spans="1:17">
      <c r="A57">
        <f t="shared" si="6"/>
        <v>0</v>
      </c>
      <c r="B57" s="75">
        <f>Ф.4.1.КФК6!$E$15</f>
        <v>0</v>
      </c>
      <c r="D57">
        <v>70</v>
      </c>
      <c r="E57" s="220"/>
      <c r="F57" s="220"/>
      <c r="G57" s="219">
        <f>Ф.4.1.КФК6!$J$27</f>
        <v>0</v>
      </c>
      <c r="H57" s="220"/>
      <c r="K57" s="75"/>
      <c r="N57" s="218"/>
      <c r="O57" s="218"/>
      <c r="P57" s="218"/>
      <c r="Q57" s="218"/>
    </row>
    <row r="58" spans="1:17">
      <c r="E58" s="543" t="e">
        <f>#REF!</f>
        <v>#REF!</v>
      </c>
      <c r="F58" s="543"/>
      <c r="G58" s="543"/>
      <c r="H58" s="543"/>
      <c r="K58" s="75"/>
      <c r="N58" s="219"/>
      <c r="O58" s="219"/>
      <c r="P58" s="220"/>
      <c r="Q58" s="219"/>
    </row>
    <row r="59" spans="1:17" ht="30">
      <c r="B59" s="75"/>
      <c r="E59" s="216" t="s">
        <v>550</v>
      </c>
      <c r="F59" s="216" t="s">
        <v>551</v>
      </c>
      <c r="G59" s="216" t="s">
        <v>552</v>
      </c>
      <c r="H59" s="216" t="s">
        <v>553</v>
      </c>
      <c r="K59" s="75"/>
      <c r="N59" s="220"/>
      <c r="O59" s="219"/>
      <c r="P59" s="220"/>
      <c r="Q59" s="220"/>
    </row>
    <row r="60" spans="1:17">
      <c r="A60">
        <f t="shared" ref="A60:A65" si="7">$A$1</f>
        <v>0</v>
      </c>
      <c r="B60" s="75">
        <f>Ф.4.1.КФК7!$E$15</f>
        <v>0</v>
      </c>
      <c r="C60">
        <v>25010000</v>
      </c>
      <c r="D60">
        <v>10</v>
      </c>
      <c r="E60" s="219">
        <f>Ф.4.1.КФК7!$E$21</f>
        <v>0</v>
      </c>
      <c r="F60" s="219">
        <f>Ф.4.1.КФК7!$I$21</f>
        <v>0</v>
      </c>
      <c r="G60" s="220"/>
      <c r="H60" s="219">
        <f>Ф.4.1.КФК7!$N$21</f>
        <v>0</v>
      </c>
      <c r="K60" s="75"/>
      <c r="N60" s="220"/>
      <c r="O60" s="219"/>
      <c r="P60" s="220"/>
      <c r="Q60" s="220"/>
    </row>
    <row r="61" spans="1:17">
      <c r="A61">
        <f t="shared" si="7"/>
        <v>0</v>
      </c>
      <c r="B61" s="75">
        <f>Ф.4.1.КФК7!$E$15</f>
        <v>0</v>
      </c>
      <c r="C61">
        <v>25010100</v>
      </c>
      <c r="D61">
        <v>20</v>
      </c>
      <c r="E61" s="220"/>
      <c r="F61" s="219">
        <f>Ф.4.1.КФК7!$I$22</f>
        <v>0</v>
      </c>
      <c r="G61" s="220"/>
      <c r="H61" s="220"/>
      <c r="K61" s="75"/>
      <c r="N61" s="220"/>
      <c r="O61" s="219"/>
      <c r="P61" s="219"/>
      <c r="Q61" s="220"/>
    </row>
    <row r="62" spans="1:17">
      <c r="A62">
        <f t="shared" si="7"/>
        <v>0</v>
      </c>
      <c r="B62" s="75">
        <f>Ф.4.1.КФК7!$E$15</f>
        <v>0</v>
      </c>
      <c r="C62">
        <v>25010200</v>
      </c>
      <c r="D62">
        <v>30</v>
      </c>
      <c r="E62" s="220"/>
      <c r="F62" s="219">
        <f>Ф.4.1.КФК7!$I$23</f>
        <v>0</v>
      </c>
      <c r="G62" s="220"/>
      <c r="H62" s="220"/>
      <c r="N62" s="543"/>
      <c r="O62" s="543"/>
      <c r="P62" s="543"/>
      <c r="Q62" s="543"/>
    </row>
    <row r="63" spans="1:17">
      <c r="A63">
        <f t="shared" si="7"/>
        <v>0</v>
      </c>
      <c r="B63" s="75">
        <f>Ф.4.1.КФК7!$E$15</f>
        <v>0</v>
      </c>
      <c r="C63">
        <v>25010300</v>
      </c>
      <c r="D63">
        <v>40</v>
      </c>
      <c r="E63" s="220"/>
      <c r="F63" s="219">
        <f>Ф.4.1.КФК7!$I$24</f>
        <v>0</v>
      </c>
      <c r="G63" s="220"/>
      <c r="H63" s="220"/>
      <c r="K63" s="75"/>
      <c r="N63" s="218"/>
      <c r="O63" s="218"/>
      <c r="P63" s="218"/>
      <c r="Q63" s="218"/>
    </row>
    <row r="64" spans="1:17">
      <c r="A64">
        <f t="shared" si="7"/>
        <v>0</v>
      </c>
      <c r="B64" s="75">
        <f>Ф.4.1.КФК7!$E$15</f>
        <v>0</v>
      </c>
      <c r="C64">
        <v>25010400</v>
      </c>
      <c r="D64">
        <v>50</v>
      </c>
      <c r="E64" s="220"/>
      <c r="F64" s="219">
        <f>Ф.4.1.КФК7!$I$25</f>
        <v>0</v>
      </c>
      <c r="G64" s="220"/>
      <c r="H64" s="220"/>
      <c r="K64" s="75"/>
      <c r="N64" s="219"/>
      <c r="O64" s="219"/>
      <c r="P64" s="220"/>
      <c r="Q64" s="219"/>
    </row>
    <row r="65" spans="1:17">
      <c r="A65">
        <f t="shared" si="7"/>
        <v>0</v>
      </c>
      <c r="B65" s="75">
        <f>Ф.4.1.КФК7!$E$15</f>
        <v>0</v>
      </c>
      <c r="D65">
        <v>70</v>
      </c>
      <c r="E65" s="220"/>
      <c r="F65" s="220"/>
      <c r="G65" s="219">
        <f>Ф.4.1.КФК7!$J$27</f>
        <v>0</v>
      </c>
      <c r="H65" s="220"/>
      <c r="K65" s="75"/>
      <c r="N65" s="220"/>
      <c r="O65" s="219"/>
      <c r="P65" s="220"/>
      <c r="Q65" s="220"/>
    </row>
    <row r="66" spans="1:17">
      <c r="E66" s="543" t="e">
        <f>#REF!</f>
        <v>#REF!</v>
      </c>
      <c r="F66" s="543"/>
      <c r="G66" s="543"/>
      <c r="H66" s="543"/>
      <c r="K66" s="75"/>
      <c r="N66" s="220"/>
      <c r="O66" s="219"/>
      <c r="P66" s="220"/>
      <c r="Q66" s="220"/>
    </row>
    <row r="67" spans="1:17" ht="30">
      <c r="B67" s="75"/>
      <c r="E67" s="216" t="s">
        <v>550</v>
      </c>
      <c r="F67" s="216" t="s">
        <v>551</v>
      </c>
      <c r="G67" s="216" t="s">
        <v>552</v>
      </c>
      <c r="H67" s="216" t="s">
        <v>553</v>
      </c>
      <c r="K67" s="75"/>
      <c r="N67" s="220"/>
      <c r="O67" s="219"/>
      <c r="P67" s="219"/>
      <c r="Q67" s="220"/>
    </row>
    <row r="68" spans="1:17">
      <c r="A68">
        <f t="shared" ref="A68:A73" si="8">$A$1</f>
        <v>0</v>
      </c>
      <c r="B68" s="75">
        <f>Ф.4.1.КФК8!$E$15</f>
        <v>0</v>
      </c>
      <c r="C68">
        <v>25010000</v>
      </c>
      <c r="D68">
        <v>10</v>
      </c>
      <c r="E68" s="219">
        <f>Ф.4.1.КФК8!$E$21</f>
        <v>0</v>
      </c>
      <c r="F68" s="219">
        <f>Ф.4.1.КФК8!$I$21</f>
        <v>0</v>
      </c>
      <c r="G68" s="220"/>
      <c r="H68" s="219">
        <f>Ф.4.1.КФК8!$N$21</f>
        <v>0</v>
      </c>
      <c r="N68" s="543"/>
      <c r="O68" s="543"/>
      <c r="P68" s="543"/>
      <c r="Q68" s="543"/>
    </row>
    <row r="69" spans="1:17">
      <c r="A69">
        <f t="shared" si="8"/>
        <v>0</v>
      </c>
      <c r="B69" s="75">
        <f>Ф.4.1.КФК8!$E$15</f>
        <v>0</v>
      </c>
      <c r="C69">
        <v>25010100</v>
      </c>
      <c r="D69">
        <v>20</v>
      </c>
      <c r="E69" s="220"/>
      <c r="F69" s="219">
        <f>Ф.4.1.КФК8!$I$22</f>
        <v>0</v>
      </c>
      <c r="G69" s="220"/>
      <c r="H69" s="220"/>
      <c r="K69" s="75"/>
      <c r="N69" s="218"/>
      <c r="O69" s="218"/>
      <c r="P69" s="218"/>
      <c r="Q69" s="218"/>
    </row>
    <row r="70" spans="1:17">
      <c r="A70">
        <f t="shared" si="8"/>
        <v>0</v>
      </c>
      <c r="B70" s="75">
        <f>Ф.4.1.КФК8!$E$15</f>
        <v>0</v>
      </c>
      <c r="C70">
        <v>25010200</v>
      </c>
      <c r="D70">
        <v>30</v>
      </c>
      <c r="E70" s="220"/>
      <c r="F70" s="219">
        <f>Ф.4.1.КФК8!$I$23</f>
        <v>0</v>
      </c>
      <c r="G70" s="220"/>
      <c r="H70" s="220"/>
      <c r="K70" s="75"/>
      <c r="N70" s="219"/>
      <c r="O70" s="219"/>
      <c r="P70" s="220"/>
      <c r="Q70" s="219"/>
    </row>
    <row r="71" spans="1:17">
      <c r="A71">
        <f t="shared" si="8"/>
        <v>0</v>
      </c>
      <c r="B71" s="75">
        <f>Ф.4.1.КФК8!$E$15</f>
        <v>0</v>
      </c>
      <c r="C71">
        <v>25010300</v>
      </c>
      <c r="D71">
        <v>40</v>
      </c>
      <c r="E71" s="220"/>
      <c r="F71" s="219">
        <f>Ф.4.1.КФК8!$I$24</f>
        <v>0</v>
      </c>
      <c r="G71" s="220"/>
      <c r="H71" s="220"/>
      <c r="K71" s="75"/>
      <c r="N71" s="220"/>
      <c r="O71" s="219"/>
      <c r="P71" s="220"/>
      <c r="Q71" s="220"/>
    </row>
    <row r="72" spans="1:17">
      <c r="A72">
        <f t="shared" si="8"/>
        <v>0</v>
      </c>
      <c r="B72" s="75">
        <f>Ф.4.1.КФК8!$E$15</f>
        <v>0</v>
      </c>
      <c r="C72">
        <v>25010400</v>
      </c>
      <c r="D72">
        <v>50</v>
      </c>
      <c r="E72" s="220"/>
      <c r="F72" s="219">
        <f>Ф.4.1.КФК8!$I$25</f>
        <v>0</v>
      </c>
      <c r="G72" s="220"/>
      <c r="H72" s="220"/>
      <c r="K72" s="75"/>
      <c r="N72" s="220"/>
      <c r="O72" s="219"/>
      <c r="P72" s="220"/>
      <c r="Q72" s="220"/>
    </row>
    <row r="73" spans="1:17">
      <c r="A73">
        <f t="shared" si="8"/>
        <v>0</v>
      </c>
      <c r="B73" s="75">
        <f>Ф.4.1.КФК8!$E$15</f>
        <v>0</v>
      </c>
      <c r="D73">
        <v>70</v>
      </c>
      <c r="E73" s="220"/>
      <c r="F73" s="220"/>
      <c r="G73" s="219">
        <f>Ф.4.1.КФК8!$J$27</f>
        <v>0</v>
      </c>
      <c r="H73" s="220"/>
      <c r="K73" s="75"/>
      <c r="N73" s="220"/>
      <c r="O73" s="219"/>
      <c r="P73" s="219"/>
      <c r="Q73" s="220"/>
    </row>
    <row r="74" spans="1:17">
      <c r="E74" s="543" t="e">
        <f>#REF!</f>
        <v>#REF!</v>
      </c>
      <c r="F74" s="543"/>
      <c r="G74" s="543"/>
      <c r="H74" s="543"/>
    </row>
    <row r="75" spans="1:17" ht="30">
      <c r="B75" s="75"/>
      <c r="E75" s="216" t="s">
        <v>550</v>
      </c>
      <c r="F75" s="216" t="s">
        <v>551</v>
      </c>
      <c r="G75" s="216" t="s">
        <v>552</v>
      </c>
      <c r="H75" s="216" t="s">
        <v>553</v>
      </c>
    </row>
    <row r="76" spans="1:17">
      <c r="A76">
        <f t="shared" ref="A76:A81" si="9">$A$1</f>
        <v>0</v>
      </c>
      <c r="B76" s="75">
        <f>Ф.4.1.КФК9!$E$15</f>
        <v>0</v>
      </c>
      <c r="C76">
        <v>25010000</v>
      </c>
      <c r="D76">
        <v>10</v>
      </c>
      <c r="E76" s="219">
        <f>Ф.4.1.КФК9!$E$21</f>
        <v>0</v>
      </c>
      <c r="F76" s="219">
        <f>Ф.4.1.КФК9!$I$21</f>
        <v>0</v>
      </c>
      <c r="G76" s="220"/>
      <c r="H76" s="219">
        <f>Ф.4.1.КФК9!$N$21</f>
        <v>0</v>
      </c>
    </row>
    <row r="77" spans="1:17">
      <c r="A77">
        <f t="shared" si="9"/>
        <v>0</v>
      </c>
      <c r="B77" s="75">
        <f>Ф.4.1.КФК9!$E$15</f>
        <v>0</v>
      </c>
      <c r="C77">
        <v>25010100</v>
      </c>
      <c r="D77">
        <v>20</v>
      </c>
      <c r="E77" s="220"/>
      <c r="F77" s="219">
        <f>Ф.4.1.КФК9!$I$22</f>
        <v>0</v>
      </c>
      <c r="G77" s="220"/>
      <c r="H77" s="220"/>
    </row>
    <row r="78" spans="1:17">
      <c r="A78">
        <f t="shared" si="9"/>
        <v>0</v>
      </c>
      <c r="B78" s="75">
        <f>Ф.4.1.КФК9!$E$15</f>
        <v>0</v>
      </c>
      <c r="C78">
        <v>25010200</v>
      </c>
      <c r="D78">
        <v>30</v>
      </c>
      <c r="E78" s="220"/>
      <c r="F78" s="219">
        <f>Ф.4.1.КФК9!$I$23</f>
        <v>0</v>
      </c>
      <c r="G78" s="220"/>
      <c r="H78" s="220"/>
    </row>
    <row r="79" spans="1:17">
      <c r="A79">
        <f t="shared" si="9"/>
        <v>0</v>
      </c>
      <c r="B79" s="75">
        <f>Ф.4.1.КФК9!$E$15</f>
        <v>0</v>
      </c>
      <c r="C79">
        <v>25010300</v>
      </c>
      <c r="D79">
        <v>40</v>
      </c>
      <c r="E79" s="220"/>
      <c r="F79" s="219">
        <f>Ф.4.1.КФК9!$I$24</f>
        <v>0</v>
      </c>
      <c r="G79" s="220"/>
      <c r="H79" s="220"/>
    </row>
    <row r="80" spans="1:17">
      <c r="A80">
        <f t="shared" si="9"/>
        <v>0</v>
      </c>
      <c r="B80" s="75">
        <f>Ф.4.1.КФК9!$E$15</f>
        <v>0</v>
      </c>
      <c r="C80">
        <v>25010400</v>
      </c>
      <c r="D80">
        <v>50</v>
      </c>
      <c r="E80" s="220"/>
      <c r="F80" s="219">
        <f>Ф.4.1.КФК9!$I$25</f>
        <v>0</v>
      </c>
      <c r="G80" s="220"/>
      <c r="H80" s="220"/>
    </row>
    <row r="81" spans="1:8">
      <c r="A81">
        <f t="shared" si="9"/>
        <v>0</v>
      </c>
      <c r="B81" s="75">
        <f>Ф.4.1.КФК9!$E$15</f>
        <v>0</v>
      </c>
      <c r="D81">
        <v>70</v>
      </c>
      <c r="E81" s="220"/>
      <c r="F81" s="220"/>
      <c r="G81" s="219">
        <f>Ф.4.1.КФК9!$J$27</f>
        <v>0</v>
      </c>
      <c r="H81" s="220"/>
    </row>
    <row r="82" spans="1:8">
      <c r="E82" s="543" t="e">
        <f>#REF!</f>
        <v>#REF!</v>
      </c>
      <c r="F82" s="543"/>
      <c r="G82" s="543"/>
      <c r="H82" s="543"/>
    </row>
    <row r="83" spans="1:8" ht="30">
      <c r="B83" s="75"/>
      <c r="E83" s="216" t="s">
        <v>550</v>
      </c>
      <c r="F83" s="216" t="s">
        <v>551</v>
      </c>
      <c r="G83" s="216" t="s">
        <v>552</v>
      </c>
      <c r="H83" s="216" t="s">
        <v>553</v>
      </c>
    </row>
    <row r="84" spans="1:8">
      <c r="A84">
        <f t="shared" ref="A84:A89" si="10">$A$1</f>
        <v>0</v>
      </c>
      <c r="B84" s="75">
        <f>Ф.4.1.КФК10!$E$15</f>
        <v>0</v>
      </c>
      <c r="C84">
        <v>25010000</v>
      </c>
      <c r="D84">
        <v>10</v>
      </c>
      <c r="E84" s="219">
        <f>Ф.4.1.КФК10!$E$21</f>
        <v>0</v>
      </c>
      <c r="F84" s="219">
        <f>Ф.4.1.КФК10!$I$21</f>
        <v>0</v>
      </c>
      <c r="G84" s="220"/>
      <c r="H84" s="219">
        <f>Ф.4.1.КФК10!$N$21</f>
        <v>0</v>
      </c>
    </row>
    <row r="85" spans="1:8">
      <c r="A85">
        <f t="shared" si="10"/>
        <v>0</v>
      </c>
      <c r="B85" s="75">
        <f>Ф.4.1.КФК10!$E$15</f>
        <v>0</v>
      </c>
      <c r="C85">
        <v>25010100</v>
      </c>
      <c r="D85">
        <v>20</v>
      </c>
      <c r="E85" s="220"/>
      <c r="F85" s="219">
        <f>Ф.4.1.КФК10!$I$22</f>
        <v>0</v>
      </c>
      <c r="G85" s="220"/>
      <c r="H85" s="220"/>
    </row>
    <row r="86" spans="1:8">
      <c r="A86">
        <f t="shared" si="10"/>
        <v>0</v>
      </c>
      <c r="B86" s="75">
        <f>Ф.4.1.КФК10!$E$15</f>
        <v>0</v>
      </c>
      <c r="C86">
        <v>25010200</v>
      </c>
      <c r="D86">
        <v>30</v>
      </c>
      <c r="E86" s="220"/>
      <c r="F86" s="219">
        <f>Ф.4.1.КФК10!$I$23</f>
        <v>0</v>
      </c>
      <c r="G86" s="220"/>
      <c r="H86" s="220"/>
    </row>
    <row r="87" spans="1:8">
      <c r="A87">
        <f t="shared" si="10"/>
        <v>0</v>
      </c>
      <c r="B87" s="75">
        <f>Ф.4.1.КФК10!$E$15</f>
        <v>0</v>
      </c>
      <c r="C87">
        <v>25010300</v>
      </c>
      <c r="D87">
        <v>40</v>
      </c>
      <c r="E87" s="220"/>
      <c r="F87" s="219">
        <f>Ф.4.1.КФК10!$I$24</f>
        <v>0</v>
      </c>
      <c r="G87" s="220"/>
      <c r="H87" s="220"/>
    </row>
    <row r="88" spans="1:8">
      <c r="A88">
        <f t="shared" si="10"/>
        <v>0</v>
      </c>
      <c r="B88" s="75">
        <f>Ф.4.1.КФК10!$E$15</f>
        <v>0</v>
      </c>
      <c r="C88">
        <v>25010400</v>
      </c>
      <c r="D88">
        <v>50</v>
      </c>
      <c r="E88" s="220"/>
      <c r="F88" s="219">
        <f>Ф.4.1.КФК10!$I$25</f>
        <v>0</v>
      </c>
      <c r="G88" s="220"/>
      <c r="H88" s="220"/>
    </row>
    <row r="89" spans="1:8">
      <c r="A89">
        <f t="shared" si="10"/>
        <v>0</v>
      </c>
      <c r="B89" s="75">
        <f>Ф.4.1.КФК10!$E$15</f>
        <v>0</v>
      </c>
      <c r="D89">
        <v>70</v>
      </c>
      <c r="E89" s="220"/>
      <c r="F89" s="220"/>
      <c r="G89" s="219">
        <f>Ф.4.1.КФК10!$J$27</f>
        <v>0</v>
      </c>
      <c r="H89" s="220"/>
    </row>
  </sheetData>
  <mergeCells count="23">
    <mergeCell ref="E74:H74"/>
    <mergeCell ref="N26:Q26"/>
    <mergeCell ref="N32:Q32"/>
    <mergeCell ref="E82:H82"/>
    <mergeCell ref="E42:H42"/>
    <mergeCell ref="N44:Q44"/>
    <mergeCell ref="E50:H50"/>
    <mergeCell ref="N50:Q50"/>
    <mergeCell ref="E58:H58"/>
    <mergeCell ref="E66:H66"/>
    <mergeCell ref="N20:Q20"/>
    <mergeCell ref="E26:H26"/>
    <mergeCell ref="N56:Q56"/>
    <mergeCell ref="N68:Q68"/>
    <mergeCell ref="N62:Q62"/>
    <mergeCell ref="E34:H34"/>
    <mergeCell ref="N38:Q38"/>
    <mergeCell ref="E18:H18"/>
    <mergeCell ref="E2:H2"/>
    <mergeCell ref="N2:Q2"/>
    <mergeCell ref="N8:Q8"/>
    <mergeCell ref="E10:H10"/>
    <mergeCell ref="N14:Q14"/>
  </mergeCells>
  <phoneticPr fontId="0" type="noConversion"/>
  <pageMargins left="0.7" right="0.7" top="0.75" bottom="0.75" header="0.3" footer="0.3"/>
  <pageSetup paperSize="9" orientation="portrait" r:id="rId1"/>
</worksheet>
</file>

<file path=xl/worksheets/sheet198.xml><?xml version="1.0" encoding="utf-8"?>
<worksheet xmlns="http://schemas.openxmlformats.org/spreadsheetml/2006/main" xmlns:r="http://schemas.openxmlformats.org/officeDocument/2006/relationships">
  <sheetPr codeName="Аркуш159"/>
  <dimension ref="A1:G79"/>
  <sheetViews>
    <sheetView workbookViewId="0">
      <selection activeCell="B59" sqref="B59"/>
    </sheetView>
  </sheetViews>
  <sheetFormatPr defaultRowHeight="15"/>
  <cols>
    <col min="2" max="2" width="49" customWidth="1"/>
  </cols>
  <sheetData>
    <row r="1" spans="1:7" ht="31.5">
      <c r="A1" s="189" t="s">
        <v>200</v>
      </c>
      <c r="B1" s="189" t="s">
        <v>460</v>
      </c>
      <c r="C1" s="189" t="s">
        <v>461</v>
      </c>
      <c r="E1" s="544" t="s">
        <v>459</v>
      </c>
      <c r="F1" s="544"/>
      <c r="G1" s="544"/>
    </row>
    <row r="2" spans="1:7" ht="16.5">
      <c r="A2" s="190">
        <v>100</v>
      </c>
      <c r="B2" s="191" t="s">
        <v>462</v>
      </c>
      <c r="C2" s="190"/>
      <c r="E2" s="545"/>
      <c r="F2" s="545"/>
      <c r="G2" s="545"/>
    </row>
    <row r="3" spans="1:7" ht="16.5">
      <c r="A3" s="190">
        <v>110</v>
      </c>
      <c r="B3" s="192" t="s">
        <v>463</v>
      </c>
      <c r="C3" s="190">
        <v>200</v>
      </c>
    </row>
    <row r="4" spans="1:7" ht="16.5">
      <c r="A4" s="190">
        <v>120</v>
      </c>
      <c r="B4" s="192" t="s">
        <v>464</v>
      </c>
      <c r="C4" s="190">
        <v>120</v>
      </c>
    </row>
    <row r="5" spans="1:7" ht="16.5">
      <c r="A5" s="190">
        <v>130</v>
      </c>
      <c r="B5" s="193" t="s">
        <v>465</v>
      </c>
      <c r="C5" s="190">
        <v>130</v>
      </c>
    </row>
    <row r="6" spans="1:7" ht="16.5">
      <c r="A6" s="190">
        <v>140</v>
      </c>
      <c r="B6" s="192" t="s">
        <v>466</v>
      </c>
      <c r="C6" s="190">
        <v>140</v>
      </c>
    </row>
    <row r="7" spans="1:7" ht="16.5">
      <c r="A7" s="190">
        <v>145</v>
      </c>
      <c r="B7" s="192" t="s">
        <v>467</v>
      </c>
      <c r="C7" s="190">
        <v>145</v>
      </c>
    </row>
    <row r="8" spans="1:7" ht="16.5">
      <c r="A8" s="190">
        <v>150</v>
      </c>
      <c r="B8" s="192" t="s">
        <v>468</v>
      </c>
      <c r="C8" s="190">
        <v>150</v>
      </c>
    </row>
    <row r="9" spans="1:7" ht="16.5">
      <c r="A9" s="190">
        <v>160</v>
      </c>
      <c r="B9" s="192" t="s">
        <v>469</v>
      </c>
      <c r="C9" s="190">
        <v>330</v>
      </c>
    </row>
    <row r="10" spans="1:7" ht="16.5">
      <c r="A10" s="190">
        <v>170</v>
      </c>
      <c r="B10" s="192" t="s">
        <v>470</v>
      </c>
      <c r="C10" s="190">
        <v>170</v>
      </c>
    </row>
    <row r="11" spans="1:7" ht="33">
      <c r="A11" s="190">
        <v>180</v>
      </c>
      <c r="B11" s="192" t="s">
        <v>471</v>
      </c>
      <c r="C11" s="190">
        <v>135</v>
      </c>
    </row>
    <row r="12" spans="1:7" ht="16.5">
      <c r="A12" s="190"/>
      <c r="B12" s="192" t="s">
        <v>472</v>
      </c>
      <c r="C12" s="190"/>
    </row>
    <row r="13" spans="1:7" ht="16.5">
      <c r="A13" s="190">
        <v>185</v>
      </c>
      <c r="B13" s="193" t="s">
        <v>473</v>
      </c>
      <c r="C13" s="190">
        <v>136</v>
      </c>
    </row>
    <row r="14" spans="1:7" ht="16.5">
      <c r="A14" s="190">
        <v>190</v>
      </c>
      <c r="B14" s="193" t="s">
        <v>474</v>
      </c>
      <c r="C14" s="190">
        <v>190</v>
      </c>
    </row>
    <row r="15" spans="1:7" ht="16.5">
      <c r="A15" s="190">
        <v>191</v>
      </c>
      <c r="B15" s="193" t="s">
        <v>475</v>
      </c>
      <c r="C15" s="190">
        <v>100</v>
      </c>
    </row>
    <row r="16" spans="1:7" ht="16.5">
      <c r="A16" s="190">
        <v>192</v>
      </c>
      <c r="B16" s="194" t="s">
        <v>476</v>
      </c>
      <c r="C16" s="190">
        <v>110</v>
      </c>
    </row>
    <row r="17" spans="1:3" ht="16.5">
      <c r="A17" s="190">
        <v>193</v>
      </c>
      <c r="B17" s="195"/>
      <c r="C17" s="190">
        <v>160</v>
      </c>
    </row>
    <row r="18" spans="1:3" ht="16.5">
      <c r="A18" s="190">
        <v>200</v>
      </c>
      <c r="B18" s="191" t="s">
        <v>477</v>
      </c>
      <c r="C18" s="190"/>
    </row>
    <row r="19" spans="1:3" ht="16.5">
      <c r="A19" s="190">
        <v>230</v>
      </c>
      <c r="B19" s="192" t="s">
        <v>478</v>
      </c>
      <c r="C19" s="190">
        <v>230</v>
      </c>
    </row>
    <row r="20" spans="1:3" ht="16.5">
      <c r="A20" s="190">
        <v>231</v>
      </c>
      <c r="B20" s="193" t="s">
        <v>479</v>
      </c>
      <c r="C20" s="190">
        <v>231</v>
      </c>
    </row>
    <row r="21" spans="1:3" ht="16.5">
      <c r="A21" s="190">
        <v>232</v>
      </c>
      <c r="B21" s="193" t="s">
        <v>480</v>
      </c>
      <c r="C21" s="190">
        <v>232</v>
      </c>
    </row>
    <row r="22" spans="1:3" ht="16.5">
      <c r="A22" s="190">
        <v>235</v>
      </c>
      <c r="B22" s="192" t="s">
        <v>481</v>
      </c>
      <c r="C22" s="190" t="s">
        <v>219</v>
      </c>
    </row>
    <row r="23" spans="1:3" ht="16.5">
      <c r="A23" s="190">
        <v>240</v>
      </c>
      <c r="B23" s="192" t="s">
        <v>482</v>
      </c>
      <c r="C23" s="190">
        <v>240</v>
      </c>
    </row>
    <row r="24" spans="1:3" ht="16.5">
      <c r="A24" s="190">
        <v>250</v>
      </c>
      <c r="B24" s="192" t="s">
        <v>483</v>
      </c>
      <c r="C24" s="190">
        <v>250</v>
      </c>
    </row>
    <row r="25" spans="1:3" ht="16.5">
      <c r="A25" s="190">
        <v>260</v>
      </c>
      <c r="B25" s="192" t="s">
        <v>484</v>
      </c>
      <c r="C25" s="190">
        <v>260</v>
      </c>
    </row>
    <row r="26" spans="1:3" ht="16.5">
      <c r="A26" s="190">
        <v>270</v>
      </c>
      <c r="B26" s="192" t="s">
        <v>485</v>
      </c>
      <c r="C26" s="190">
        <v>270</v>
      </c>
    </row>
    <row r="27" spans="1:3" ht="16.5">
      <c r="A27" s="190">
        <v>300</v>
      </c>
      <c r="B27" s="191" t="s">
        <v>486</v>
      </c>
      <c r="C27" s="190">
        <v>180</v>
      </c>
    </row>
    <row r="28" spans="1:3" ht="16.5">
      <c r="A28" s="190">
        <v>310</v>
      </c>
      <c r="B28" s="192" t="s">
        <v>487</v>
      </c>
      <c r="C28" s="190">
        <v>181</v>
      </c>
    </row>
    <row r="29" spans="1:3" ht="33">
      <c r="A29" s="190">
        <v>320</v>
      </c>
      <c r="B29" s="192" t="s">
        <v>488</v>
      </c>
      <c r="C29" s="190" t="s">
        <v>489</v>
      </c>
    </row>
    <row r="30" spans="1:3" ht="16.5">
      <c r="A30" s="190"/>
      <c r="B30" s="192"/>
      <c r="C30" s="190">
        <v>184.185</v>
      </c>
    </row>
    <row r="31" spans="1:3" ht="16.5">
      <c r="A31" s="190">
        <v>330</v>
      </c>
      <c r="B31" s="192" t="s">
        <v>490</v>
      </c>
      <c r="C31" s="190" t="s">
        <v>219</v>
      </c>
    </row>
    <row r="32" spans="1:3" ht="33">
      <c r="A32" s="190">
        <v>340</v>
      </c>
      <c r="B32" s="192" t="s">
        <v>491</v>
      </c>
      <c r="C32" s="190">
        <v>186</v>
      </c>
    </row>
    <row r="33" spans="1:3" ht="33">
      <c r="A33" s="190">
        <v>350</v>
      </c>
      <c r="B33" s="192" t="s">
        <v>492</v>
      </c>
      <c r="C33" s="190">
        <v>187</v>
      </c>
    </row>
    <row r="34" spans="1:3" ht="16.5">
      <c r="A34" s="190">
        <v>390</v>
      </c>
      <c r="B34" s="192" t="s">
        <v>493</v>
      </c>
      <c r="C34" s="190" t="s">
        <v>219</v>
      </c>
    </row>
    <row r="35" spans="1:3" ht="31.5">
      <c r="A35" s="190">
        <v>400</v>
      </c>
      <c r="B35" s="191" t="s">
        <v>494</v>
      </c>
      <c r="C35" s="189" t="s">
        <v>495</v>
      </c>
    </row>
    <row r="36" spans="1:3" ht="16.5">
      <c r="A36" s="190">
        <v>410</v>
      </c>
      <c r="B36" s="195" t="s">
        <v>496</v>
      </c>
      <c r="C36" s="190" t="s">
        <v>219</v>
      </c>
    </row>
    <row r="37" spans="1:3" ht="16.5">
      <c r="A37" s="190">
        <v>420</v>
      </c>
      <c r="B37" s="195" t="s">
        <v>497</v>
      </c>
      <c r="C37" s="190" t="s">
        <v>219</v>
      </c>
    </row>
    <row r="38" spans="1:3" ht="16.5">
      <c r="A38" s="190">
        <v>425</v>
      </c>
      <c r="B38" s="192" t="s">
        <v>498</v>
      </c>
      <c r="C38" s="190" t="s">
        <v>219</v>
      </c>
    </row>
    <row r="39" spans="1:3" ht="16.5">
      <c r="A39" s="190">
        <v>430</v>
      </c>
      <c r="B39" s="192" t="s">
        <v>499</v>
      </c>
      <c r="C39" s="190" t="s">
        <v>219</v>
      </c>
    </row>
    <row r="40" spans="1:3" ht="16.5">
      <c r="A40" s="190">
        <v>435</v>
      </c>
      <c r="B40" s="192" t="s">
        <v>500</v>
      </c>
      <c r="C40" s="190" t="s">
        <v>219</v>
      </c>
    </row>
    <row r="41" spans="1:3" ht="49.5">
      <c r="A41" s="190">
        <v>440</v>
      </c>
      <c r="B41" s="192" t="s">
        <v>501</v>
      </c>
      <c r="C41" s="190" t="s">
        <v>219</v>
      </c>
    </row>
    <row r="42" spans="1:3" ht="16.5">
      <c r="A42" s="190"/>
      <c r="B42" s="196"/>
      <c r="C42" s="196"/>
    </row>
    <row r="43" spans="1:3" ht="16.5">
      <c r="A43" s="190">
        <v>490</v>
      </c>
      <c r="B43" s="194" t="s">
        <v>502</v>
      </c>
      <c r="C43" s="190">
        <v>430</v>
      </c>
    </row>
    <row r="44" spans="1:3" ht="16.5">
      <c r="A44" s="190">
        <v>495</v>
      </c>
      <c r="B44" s="194" t="s">
        <v>503</v>
      </c>
      <c r="C44" s="190">
        <v>440</v>
      </c>
    </row>
    <row r="45" spans="1:3" ht="33">
      <c r="A45" s="190">
        <v>500</v>
      </c>
      <c r="B45" s="191" t="s">
        <v>504</v>
      </c>
      <c r="C45" s="190"/>
    </row>
    <row r="46" spans="1:3" ht="33">
      <c r="A46" s="190">
        <v>510</v>
      </c>
      <c r="B46" s="195" t="s">
        <v>505</v>
      </c>
      <c r="C46" s="190" t="s">
        <v>506</v>
      </c>
    </row>
    <row r="47" spans="1:3" ht="16.5">
      <c r="A47" s="190">
        <v>520</v>
      </c>
      <c r="B47" s="195" t="s">
        <v>507</v>
      </c>
      <c r="C47" s="190">
        <v>290</v>
      </c>
    </row>
    <row r="48" spans="1:3" ht="16.5">
      <c r="A48" s="190">
        <v>530</v>
      </c>
      <c r="B48" s="195" t="s">
        <v>508</v>
      </c>
      <c r="C48" s="190">
        <v>300</v>
      </c>
    </row>
    <row r="49" spans="1:3" ht="16.5">
      <c r="A49" s="190">
        <v>540</v>
      </c>
      <c r="B49" s="195" t="s">
        <v>509</v>
      </c>
      <c r="C49" s="190">
        <v>310</v>
      </c>
    </row>
    <row r="50" spans="1:3" ht="16.5">
      <c r="A50" s="190">
        <v>550</v>
      </c>
      <c r="B50" s="195" t="s">
        <v>510</v>
      </c>
      <c r="C50" s="190" t="s">
        <v>219</v>
      </c>
    </row>
    <row r="51" spans="1:3" ht="16.5">
      <c r="A51" s="190">
        <v>590</v>
      </c>
      <c r="B51" s="195" t="s">
        <v>511</v>
      </c>
      <c r="C51" s="190">
        <v>320</v>
      </c>
    </row>
    <row r="52" spans="1:3" ht="33">
      <c r="A52" s="190">
        <v>600</v>
      </c>
      <c r="B52" s="191" t="s">
        <v>512</v>
      </c>
      <c r="C52" s="190"/>
    </row>
    <row r="53" spans="1:3" ht="33">
      <c r="A53" s="190">
        <v>610</v>
      </c>
      <c r="B53" s="192" t="s">
        <v>513</v>
      </c>
      <c r="C53" s="190" t="s">
        <v>514</v>
      </c>
    </row>
    <row r="54" spans="1:3" ht="16.5">
      <c r="A54" s="190">
        <v>620</v>
      </c>
      <c r="B54" s="192" t="s">
        <v>515</v>
      </c>
      <c r="C54" s="190">
        <v>510</v>
      </c>
    </row>
    <row r="55" spans="1:3" ht="49.5">
      <c r="A55" s="190">
        <v>800</v>
      </c>
      <c r="B55" s="191" t="s">
        <v>516</v>
      </c>
      <c r="C55" s="190"/>
    </row>
    <row r="56" spans="1:3" ht="16.5">
      <c r="A56" s="190"/>
      <c r="B56" s="195" t="s">
        <v>517</v>
      </c>
      <c r="C56" s="190"/>
    </row>
    <row r="57" spans="1:3" ht="16.5">
      <c r="A57" s="190">
        <v>810</v>
      </c>
      <c r="B57" s="195" t="s">
        <v>518</v>
      </c>
      <c r="C57" s="190">
        <v>450</v>
      </c>
    </row>
    <row r="58" spans="1:3" ht="16.5">
      <c r="A58" s="190">
        <v>815</v>
      </c>
      <c r="B58" s="195" t="s">
        <v>519</v>
      </c>
      <c r="C58" s="190">
        <v>460</v>
      </c>
    </row>
    <row r="59" spans="1:3" ht="16.5">
      <c r="A59" s="190">
        <v>820</v>
      </c>
      <c r="B59" s="195" t="s">
        <v>520</v>
      </c>
      <c r="C59" s="190" t="s">
        <v>219</v>
      </c>
    </row>
    <row r="60" spans="1:3" ht="16.5">
      <c r="A60" s="190">
        <v>825</v>
      </c>
      <c r="B60" s="195" t="s">
        <v>521</v>
      </c>
      <c r="C60" s="190">
        <v>470</v>
      </c>
    </row>
    <row r="61" spans="1:3" ht="63.75">
      <c r="A61" s="190">
        <v>830</v>
      </c>
      <c r="B61" s="195"/>
      <c r="C61" s="189" t="s">
        <v>522</v>
      </c>
    </row>
    <row r="62" spans="1:3" ht="16.5">
      <c r="A62" s="190"/>
      <c r="B62" s="195"/>
      <c r="C62" s="189">
        <v>487</v>
      </c>
    </row>
    <row r="63" spans="1:3" ht="16.5">
      <c r="A63" s="190"/>
      <c r="B63" s="195" t="s">
        <v>523</v>
      </c>
      <c r="C63" s="190">
        <v>486</v>
      </c>
    </row>
    <row r="64" spans="1:3" ht="16.5">
      <c r="A64" s="190">
        <v>835</v>
      </c>
      <c r="B64" s="195" t="s">
        <v>524</v>
      </c>
      <c r="C64" s="190">
        <v>461</v>
      </c>
    </row>
    <row r="65" spans="1:3" ht="66">
      <c r="A65" s="190">
        <v>840</v>
      </c>
      <c r="B65" s="195" t="s">
        <v>525</v>
      </c>
      <c r="C65" s="190" t="s">
        <v>526</v>
      </c>
    </row>
    <row r="66" spans="1:3" ht="16.5">
      <c r="A66" s="190">
        <v>845</v>
      </c>
      <c r="B66" s="195"/>
      <c r="C66" s="190" t="s">
        <v>219</v>
      </c>
    </row>
    <row r="67" spans="1:3" ht="16.5">
      <c r="A67" s="190"/>
      <c r="B67" s="195" t="s">
        <v>527</v>
      </c>
      <c r="C67" s="190">
        <v>491</v>
      </c>
    </row>
    <row r="68" spans="1:3" ht="33">
      <c r="A68" s="190">
        <v>850</v>
      </c>
      <c r="B68" s="195" t="s">
        <v>528</v>
      </c>
      <c r="C68" s="190">
        <v>462</v>
      </c>
    </row>
    <row r="69" spans="1:3" ht="16.5">
      <c r="A69" s="190">
        <v>855</v>
      </c>
      <c r="B69" s="195" t="s">
        <v>529</v>
      </c>
      <c r="C69" s="196"/>
    </row>
    <row r="70" spans="1:3" ht="16.5">
      <c r="A70" s="190">
        <v>860</v>
      </c>
      <c r="B70" s="196"/>
      <c r="C70" s="196"/>
    </row>
    <row r="71" spans="1:3" ht="16.5">
      <c r="A71" s="190">
        <v>900</v>
      </c>
      <c r="B71" s="191" t="s">
        <v>530</v>
      </c>
      <c r="C71" s="190"/>
    </row>
    <row r="72" spans="1:3" ht="16.5">
      <c r="A72" s="190">
        <v>910</v>
      </c>
      <c r="B72" s="195" t="s">
        <v>531</v>
      </c>
      <c r="C72" s="190">
        <v>340</v>
      </c>
    </row>
    <row r="73" spans="1:3" ht="16.5">
      <c r="A73" s="190">
        <v>915</v>
      </c>
      <c r="B73" s="195" t="s">
        <v>532</v>
      </c>
      <c r="C73" s="190" t="s">
        <v>219</v>
      </c>
    </row>
    <row r="74" spans="1:3" ht="16.5">
      <c r="A74" s="190">
        <v>920</v>
      </c>
      <c r="B74" s="195" t="s">
        <v>533</v>
      </c>
      <c r="C74" s="190" t="s">
        <v>219</v>
      </c>
    </row>
    <row r="75" spans="1:3" ht="16.5">
      <c r="A75" s="190">
        <v>925</v>
      </c>
      <c r="B75" s="195" t="s">
        <v>534</v>
      </c>
      <c r="C75" s="190" t="s">
        <v>219</v>
      </c>
    </row>
    <row r="76" spans="1:3" ht="16.5">
      <c r="A76" s="190">
        <v>930</v>
      </c>
      <c r="B76" s="195" t="s">
        <v>535</v>
      </c>
      <c r="C76" s="190">
        <v>210</v>
      </c>
    </row>
    <row r="77" spans="1:3" ht="16.5">
      <c r="A77" s="190">
        <v>935</v>
      </c>
      <c r="B77" s="195" t="s">
        <v>536</v>
      </c>
      <c r="C77" s="190">
        <v>220</v>
      </c>
    </row>
    <row r="78" spans="1:3" ht="16.5">
      <c r="A78" s="190">
        <v>995</v>
      </c>
      <c r="B78" s="195" t="s">
        <v>530</v>
      </c>
      <c r="C78" s="190"/>
    </row>
    <row r="79" spans="1:3" ht="16.5">
      <c r="A79" s="190">
        <v>940</v>
      </c>
      <c r="B79" s="195" t="s">
        <v>537</v>
      </c>
      <c r="C79" s="190" t="s">
        <v>219</v>
      </c>
    </row>
  </sheetData>
  <mergeCells count="1">
    <mergeCell ref="E1:G2"/>
  </mergeCells>
  <phoneticPr fontId="0" type="noConversion"/>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sheetPr codeName="Аркуш160"/>
  <dimension ref="A2:J13"/>
  <sheetViews>
    <sheetView workbookViewId="0">
      <selection activeCell="A14" sqref="A14"/>
    </sheetView>
  </sheetViews>
  <sheetFormatPr defaultRowHeight="15"/>
  <cols>
    <col min="1" max="1" width="83.7109375" bestFit="1" customWidth="1"/>
  </cols>
  <sheetData>
    <row r="2" spans="1:10">
      <c r="A2" s="88" t="s">
        <v>1619</v>
      </c>
      <c r="B2" s="32"/>
      <c r="C2" s="88" t="s">
        <v>1620</v>
      </c>
      <c r="D2" s="88" t="s">
        <v>1621</v>
      </c>
      <c r="E2" s="32"/>
      <c r="F2" s="32"/>
      <c r="G2" s="32"/>
      <c r="H2" s="32"/>
      <c r="I2" s="32"/>
      <c r="J2" s="32"/>
    </row>
    <row r="3" spans="1:10">
      <c r="A3" s="88" t="s">
        <v>1622</v>
      </c>
      <c r="B3" s="32"/>
      <c r="C3" s="88" t="s">
        <v>1623</v>
      </c>
      <c r="D3" s="88" t="s">
        <v>1624</v>
      </c>
      <c r="E3" s="32"/>
      <c r="F3" s="32"/>
      <c r="G3" s="32"/>
      <c r="H3" s="32"/>
      <c r="I3" s="32"/>
      <c r="J3" s="32"/>
    </row>
    <row r="4" spans="1:10">
      <c r="A4" t="s">
        <v>1627</v>
      </c>
      <c r="C4" s="287" t="s">
        <v>1625</v>
      </c>
      <c r="D4" s="287" t="s">
        <v>1626</v>
      </c>
    </row>
    <row r="5" spans="1:10">
      <c r="A5" t="s">
        <v>1628</v>
      </c>
      <c r="C5" s="287" t="s">
        <v>1629</v>
      </c>
      <c r="D5" s="289" t="s">
        <v>1630</v>
      </c>
    </row>
    <row r="6" spans="1:10">
      <c r="A6" t="s">
        <v>1631</v>
      </c>
      <c r="C6" s="90" t="s">
        <v>1632</v>
      </c>
      <c r="D6" s="290" t="s">
        <v>1633</v>
      </c>
    </row>
    <row r="7" spans="1:10">
      <c r="C7" s="90"/>
    </row>
    <row r="8" spans="1:10">
      <c r="C8" s="90"/>
    </row>
    <row r="9" spans="1:10">
      <c r="C9" s="90"/>
    </row>
    <row r="10" spans="1:10">
      <c r="C10" s="90"/>
    </row>
    <row r="11" spans="1:10">
      <c r="C11" s="90"/>
    </row>
    <row r="12" spans="1:10">
      <c r="C12" s="90" t="s">
        <v>171</v>
      </c>
    </row>
    <row r="13" spans="1:10">
      <c r="C13" s="90" t="s">
        <v>172</v>
      </c>
    </row>
  </sheetData>
  <phoneticPr fontId="0"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Аркуш24">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5" width="10.5703125" customWidth="1"/>
    <col min="6" max="6" width="9.85546875" customWidth="1"/>
    <col min="7" max="7" width="12" customWidth="1"/>
    <col min="8" max="8" width="11.42578125" customWidth="1"/>
    <col min="9" max="9" width="11.855468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A18:L18"/>
    <mergeCell ref="C19:C21"/>
    <mergeCell ref="J19:J21"/>
    <mergeCell ref="A14:C14"/>
    <mergeCell ref="A12:C12"/>
    <mergeCell ref="A13:C13"/>
    <mergeCell ref="E13:J13"/>
    <mergeCell ref="H19:H21"/>
    <mergeCell ref="I19:I21"/>
    <mergeCell ref="D103:E103"/>
    <mergeCell ref="D19:D21"/>
    <mergeCell ref="A19:A21"/>
    <mergeCell ref="B19:B21"/>
    <mergeCell ref="D101:E101"/>
    <mergeCell ref="D102:E102"/>
    <mergeCell ref="H1:J3"/>
    <mergeCell ref="A4:J4"/>
    <mergeCell ref="B10:H10"/>
    <mergeCell ref="A15:C15"/>
    <mergeCell ref="B11:H11"/>
    <mergeCell ref="E14:J14"/>
    <mergeCell ref="E15:J15"/>
    <mergeCell ref="B9:H9"/>
    <mergeCell ref="A5:F5"/>
    <mergeCell ref="A6:J6"/>
    <mergeCell ref="E12:H12"/>
    <mergeCell ref="G102:I102"/>
    <mergeCell ref="D100:E100"/>
    <mergeCell ref="G100:I100"/>
    <mergeCell ref="G19:G21"/>
    <mergeCell ref="F19:F21"/>
    <mergeCell ref="E19:E21"/>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N103"/>
  <sheetViews>
    <sheetView topLeftCell="A9"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0.42578125" customWidth="1"/>
    <col min="6"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5" width="10.5703125" customWidth="1"/>
    <col min="6" max="6" width="9.85546875" customWidth="1"/>
    <col min="7" max="7" width="12" customWidth="1"/>
    <col min="8" max="8" width="13.5703125" customWidth="1"/>
    <col min="9" max="9" width="10.4257812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N103"/>
  <sheetViews>
    <sheetView topLeftCell="A12"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1.85546875" customWidth="1"/>
    <col min="6" max="6" width="9.85546875" customWidth="1"/>
    <col min="7" max="7" width="12" customWidth="1"/>
    <col min="8" max="8" width="12.42578125" customWidth="1"/>
    <col min="9" max="9" width="10.14062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N103"/>
  <sheetViews>
    <sheetView topLeftCell="A9" workbookViewId="0">
      <selection activeCell="K86" sqref="K86"/>
    </sheetView>
  </sheetViews>
  <sheetFormatPr defaultRowHeight="15"/>
  <cols>
    <col min="1" max="1" width="53.42578125" customWidth="1"/>
    <col min="2" max="2" width="5.28515625" customWidth="1"/>
    <col min="3" max="3" width="4.42578125" customWidth="1"/>
    <col min="4" max="4" width="12" customWidth="1"/>
    <col min="5" max="5" width="12.140625" customWidth="1"/>
    <col min="6" max="6" width="9.85546875" customWidth="1"/>
    <col min="7" max="7" width="12" customWidth="1"/>
    <col min="8" max="8" width="12.5703125" customWidth="1"/>
    <col min="9" max="9" width="10.4257812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N103"/>
  <sheetViews>
    <sheetView topLeftCell="A19" workbookViewId="0">
      <selection activeCell="K86" sqref="K86"/>
    </sheetView>
  </sheetViews>
  <sheetFormatPr defaultRowHeight="15"/>
  <cols>
    <col min="1" max="1" width="53.42578125" customWidth="1"/>
    <col min="2" max="2" width="5.28515625" customWidth="1"/>
    <col min="3" max="3" width="4.42578125" customWidth="1"/>
    <col min="4" max="4" width="13" customWidth="1"/>
    <col min="5" max="5" width="12.140625" customWidth="1"/>
    <col min="6" max="6" width="9.85546875" customWidth="1"/>
    <col min="7" max="7" width="12" customWidth="1"/>
    <col min="8" max="8" width="11.7109375" customWidth="1"/>
    <col min="9"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N103"/>
  <sheetViews>
    <sheetView topLeftCell="A32"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7109375" customWidth="1"/>
    <col min="6"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6.xml><?xml version="1.0" encoding="utf-8"?>
<worksheet xmlns="http://schemas.openxmlformats.org/spreadsheetml/2006/main" xmlns:r="http://schemas.openxmlformats.org/officeDocument/2006/relationships">
  <sheetPr>
    <pageSetUpPr fitToPage="1"/>
  </sheetPr>
  <dimension ref="A1:N103"/>
  <sheetViews>
    <sheetView topLeftCell="A26"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0" customWidth="1"/>
    <col min="6" max="6" width="9.85546875" customWidth="1"/>
    <col min="7" max="7" width="12" customWidth="1"/>
    <col min="8" max="8" width="11.425781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sheetPr>
    <pageSetUpPr fitToPage="1"/>
  </sheetPr>
  <dimension ref="A1:N103"/>
  <sheetViews>
    <sheetView topLeftCell="A2"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1.5703125" customWidth="1"/>
    <col min="6" max="6" width="9.85546875" customWidth="1"/>
    <col min="7" max="7" width="13.42578125"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8.xml><?xml version="1.0" encoding="utf-8"?>
<worksheet xmlns="http://schemas.openxmlformats.org/spreadsheetml/2006/main" xmlns:r="http://schemas.openxmlformats.org/officeDocument/2006/relationships">
  <sheetPr>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1.140625" customWidth="1"/>
    <col min="6" max="6" width="9.85546875" customWidth="1"/>
    <col min="7" max="7" width="12" customWidth="1"/>
    <col min="8" max="8" width="12.425781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29.xml><?xml version="1.0" encoding="utf-8"?>
<worksheet xmlns="http://schemas.openxmlformats.org/spreadsheetml/2006/main" xmlns:r="http://schemas.openxmlformats.org/officeDocument/2006/relationships">
  <sheetPr>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28515625" customWidth="1"/>
    <col min="6" max="6" width="9.85546875" customWidth="1"/>
    <col min="7" max="7" width="12" customWidth="1"/>
    <col min="8" max="8" width="12.1406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Аркуш25">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A18:L18"/>
    <mergeCell ref="C19:C21"/>
    <mergeCell ref="J19:J21"/>
    <mergeCell ref="A14:C14"/>
    <mergeCell ref="A12:C12"/>
    <mergeCell ref="A13:C13"/>
    <mergeCell ref="E13:J13"/>
    <mergeCell ref="H19:H21"/>
    <mergeCell ref="I19:I21"/>
    <mergeCell ref="D103:E103"/>
    <mergeCell ref="D19:D21"/>
    <mergeCell ref="A19:A21"/>
    <mergeCell ref="B19:B21"/>
    <mergeCell ref="D101:E101"/>
    <mergeCell ref="D102:E102"/>
    <mergeCell ref="H1:J3"/>
    <mergeCell ref="A4:J4"/>
    <mergeCell ref="B10:H10"/>
    <mergeCell ref="A15:C15"/>
    <mergeCell ref="B11:H11"/>
    <mergeCell ref="E14:J14"/>
    <mergeCell ref="E15:J15"/>
    <mergeCell ref="B9:H9"/>
    <mergeCell ref="A5:F5"/>
    <mergeCell ref="A6:J6"/>
    <mergeCell ref="E12:H12"/>
    <mergeCell ref="G102:I102"/>
    <mergeCell ref="D100:E100"/>
    <mergeCell ref="G100:I100"/>
    <mergeCell ref="G19:G21"/>
    <mergeCell ref="F19:F21"/>
    <mergeCell ref="E19:E21"/>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42578125" customWidth="1"/>
    <col min="6" max="6" width="9.85546875" customWidth="1"/>
    <col min="7" max="7" width="12" customWidth="1"/>
    <col min="8" max="8" width="11.855468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31.xml><?xml version="1.0" encoding="utf-8"?>
<worksheet xmlns="http://schemas.openxmlformats.org/spreadsheetml/2006/main" xmlns:r="http://schemas.openxmlformats.org/officeDocument/2006/relationships">
  <sheetPr>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1.7109375" customWidth="1"/>
    <col min="5" max="5" width="11" customWidth="1"/>
    <col min="6" max="6" width="9.85546875" customWidth="1"/>
    <col min="7" max="7" width="12" customWidth="1"/>
    <col min="8" max="8" width="12.570312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32.xml><?xml version="1.0" encoding="utf-8"?>
<worksheet xmlns="http://schemas.openxmlformats.org/spreadsheetml/2006/main" xmlns:r="http://schemas.openxmlformats.org/officeDocument/2006/relationships">
  <sheetPr>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140625" customWidth="1"/>
    <col min="6" max="6" width="9.85546875" customWidth="1"/>
    <col min="7" max="7" width="12" customWidth="1"/>
    <col min="8" max="8" width="10.7109375" customWidth="1"/>
    <col min="9"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33.xml><?xml version="1.0" encoding="utf-8"?>
<worksheet xmlns="http://schemas.openxmlformats.org/spreadsheetml/2006/main" xmlns:r="http://schemas.openxmlformats.org/officeDocument/2006/relationships">
  <sheetPr>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5" width="10.5703125" customWidth="1"/>
    <col min="6" max="6" width="9.85546875" customWidth="1"/>
    <col min="7" max="7" width="12" customWidth="1"/>
    <col min="8" max="8" width="11.42578125" customWidth="1"/>
    <col min="9" max="9" width="11.855468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34.xml><?xml version="1.0" encoding="utf-8"?>
<worksheet xmlns="http://schemas.openxmlformats.org/spreadsheetml/2006/main" xmlns:r="http://schemas.openxmlformats.org/officeDocument/2006/relationships">
  <sheetPr>
    <pageSetUpPr fitToPage="1"/>
  </sheetPr>
  <dimension ref="A1:N103"/>
  <sheetViews>
    <sheetView topLeftCell="A6"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2:E102"/>
    <mergeCell ref="G102:I102"/>
    <mergeCell ref="D103:E103"/>
    <mergeCell ref="H19:H21"/>
    <mergeCell ref="I19:I21"/>
    <mergeCell ref="J19:J21"/>
    <mergeCell ref="D100:E100"/>
    <mergeCell ref="G100:I100"/>
    <mergeCell ref="D101:E101"/>
    <mergeCell ref="A15:C15"/>
    <mergeCell ref="E15:J15"/>
    <mergeCell ref="A18:L18"/>
    <mergeCell ref="A19:A21"/>
    <mergeCell ref="B19:B21"/>
    <mergeCell ref="C19:C21"/>
    <mergeCell ref="D19:D21"/>
    <mergeCell ref="E19:E21"/>
    <mergeCell ref="F19:F21"/>
    <mergeCell ref="G19:G21"/>
    <mergeCell ref="A14:C14"/>
    <mergeCell ref="E14:J14"/>
    <mergeCell ref="H1:J3"/>
    <mergeCell ref="A4:J4"/>
    <mergeCell ref="A5:F5"/>
    <mergeCell ref="A6:J6"/>
    <mergeCell ref="B9:H9"/>
    <mergeCell ref="B10:H10"/>
    <mergeCell ref="B11:H11"/>
    <mergeCell ref="A12:C12"/>
    <mergeCell ref="E12:H12"/>
    <mergeCell ref="A13:C13"/>
    <mergeCell ref="E13:J13"/>
  </mergeCells>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35.xml><?xml version="1.0" encoding="utf-8"?>
<worksheet xmlns="http://schemas.openxmlformats.org/spreadsheetml/2006/main" xmlns:r="http://schemas.openxmlformats.org/officeDocument/2006/relationships">
  <sheetPr codeName="Аркуш47">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9"/>
      <c r="F13" s="447" t="str">
        <f>IF(E13&gt;0,VLOOKUP(E13,ДовидникКПК!B:C,2,FALSE),"")</f>
        <v/>
      </c>
      <c r="G13" s="447"/>
      <c r="H13" s="447"/>
      <c r="I13" s="447"/>
      <c r="J13" s="447"/>
      <c r="K13" s="447"/>
      <c r="L13" s="447"/>
      <c r="M13" s="447"/>
      <c r="N13" s="447"/>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80"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36.xml><?xml version="1.0" encoding="utf-8"?>
<worksheet xmlns="http://schemas.openxmlformats.org/spreadsheetml/2006/main" xmlns:r="http://schemas.openxmlformats.org/officeDocument/2006/relationships">
  <sheetPr codeName="Аркуш48">
    <pageSetUpPr fitToPage="1"/>
  </sheetPr>
  <dimension ref="A1:O102"/>
  <sheetViews>
    <sheetView topLeftCell="A3"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9"/>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37.xml><?xml version="1.0" encoding="utf-8"?>
<worksheet xmlns="http://schemas.openxmlformats.org/spreadsheetml/2006/main" xmlns:r="http://schemas.openxmlformats.org/officeDocument/2006/relationships">
  <sheetPr codeName="Аркуш49">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9"/>
      <c r="F13" s="447" t="str">
        <f>IF(E13&gt;0,VLOOKUP(E13,ДовидникКПК!B:C,2,FALSE),"")</f>
        <v/>
      </c>
      <c r="G13" s="447"/>
      <c r="H13" s="447"/>
      <c r="I13" s="447"/>
      <c r="J13" s="447"/>
      <c r="K13" s="447"/>
      <c r="L13" s="447"/>
      <c r="M13" s="447"/>
      <c r="N13" s="447"/>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80"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38.xml><?xml version="1.0" encoding="utf-8"?>
<worksheet xmlns="http://schemas.openxmlformats.org/spreadsheetml/2006/main" xmlns:r="http://schemas.openxmlformats.org/officeDocument/2006/relationships">
  <sheetPr codeName="Аркуш50">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9"/>
      <c r="F13" s="447" t="str">
        <f>IF(E13&gt;0,VLOOKUP(E13,ДовидникКПК!B:C,2,FALSE),"")</f>
        <v/>
      </c>
      <c r="G13" s="447"/>
      <c r="H13" s="447"/>
      <c r="I13" s="447"/>
      <c r="J13" s="447"/>
      <c r="K13" s="447"/>
      <c r="L13" s="447"/>
      <c r="M13" s="447"/>
      <c r="N13" s="447"/>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80"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39.xml><?xml version="1.0" encoding="utf-8"?>
<worksheet xmlns="http://schemas.openxmlformats.org/spreadsheetml/2006/main" xmlns:r="http://schemas.openxmlformats.org/officeDocument/2006/relationships">
  <sheetPr codeName="Аркуш51">
    <pageSetUpPr fitToPage="1"/>
  </sheetPr>
  <dimension ref="A1:O102"/>
  <sheetViews>
    <sheetView topLeftCell="A4"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xml><?xml version="1.0" encoding="utf-8"?>
<worksheet xmlns="http://schemas.openxmlformats.org/spreadsheetml/2006/main" xmlns:r="http://schemas.openxmlformats.org/officeDocument/2006/relationships">
  <sheetPr codeName="Аркуш26">
    <pageSetUpPr fitToPage="1"/>
  </sheetPr>
  <dimension ref="A1:N103"/>
  <sheetViews>
    <sheetView topLeftCell="A9"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0.42578125" customWidth="1"/>
    <col min="6"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A18:L18"/>
    <mergeCell ref="C19:C21"/>
    <mergeCell ref="J19:J21"/>
    <mergeCell ref="A14:C14"/>
    <mergeCell ref="A12:C12"/>
    <mergeCell ref="A13:C13"/>
    <mergeCell ref="E13:J13"/>
    <mergeCell ref="H19:H21"/>
    <mergeCell ref="I19:I21"/>
    <mergeCell ref="D103:E103"/>
    <mergeCell ref="D19:D21"/>
    <mergeCell ref="A19:A21"/>
    <mergeCell ref="B19:B21"/>
    <mergeCell ref="D101:E101"/>
    <mergeCell ref="D102:E102"/>
    <mergeCell ref="H1:J3"/>
    <mergeCell ref="A4:J4"/>
    <mergeCell ref="B10:H10"/>
    <mergeCell ref="A15:C15"/>
    <mergeCell ref="B11:H11"/>
    <mergeCell ref="E14:J14"/>
    <mergeCell ref="E15:J15"/>
    <mergeCell ref="B9:H9"/>
    <mergeCell ref="A5:F5"/>
    <mergeCell ref="A6:J6"/>
    <mergeCell ref="E12:H12"/>
    <mergeCell ref="G102:I102"/>
    <mergeCell ref="D100:E100"/>
    <mergeCell ref="G100:I100"/>
    <mergeCell ref="G19:G21"/>
    <mergeCell ref="F19:F21"/>
    <mergeCell ref="E19:E21"/>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40.xml><?xml version="1.0" encoding="utf-8"?>
<worksheet xmlns="http://schemas.openxmlformats.org/spreadsheetml/2006/main" xmlns:r="http://schemas.openxmlformats.org/officeDocument/2006/relationships">
  <sheetPr codeName="Аркуш52">
    <pageSetUpPr fitToPage="1"/>
  </sheetPr>
  <dimension ref="A1:O102"/>
  <sheetViews>
    <sheetView topLeftCell="A20"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1.xml><?xml version="1.0" encoding="utf-8"?>
<worksheet xmlns="http://schemas.openxmlformats.org/spreadsheetml/2006/main" xmlns:r="http://schemas.openxmlformats.org/officeDocument/2006/relationships">
  <sheetPr codeName="Аркуш53">
    <pageSetUpPr fitToPage="1"/>
  </sheetPr>
  <dimension ref="A1:O102"/>
  <sheetViews>
    <sheetView topLeftCell="A3"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2.xml><?xml version="1.0" encoding="utf-8"?>
<worksheet xmlns="http://schemas.openxmlformats.org/spreadsheetml/2006/main" xmlns:r="http://schemas.openxmlformats.org/officeDocument/2006/relationships">
  <sheetPr codeName="Аркуш54">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3.xml><?xml version="1.0" encoding="utf-8"?>
<worksheet xmlns="http://schemas.openxmlformats.org/spreadsheetml/2006/main" xmlns:r="http://schemas.openxmlformats.org/officeDocument/2006/relationships">
  <sheetPr codeName="Аркуш55">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4.xml><?xml version="1.0" encoding="utf-8"?>
<worksheet xmlns="http://schemas.openxmlformats.org/spreadsheetml/2006/main" xmlns:r="http://schemas.openxmlformats.org/officeDocument/2006/relationships">
  <sheetPr codeName="Аркуш56">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5.xml><?xml version="1.0" encoding="utf-8"?>
<worksheet xmlns="http://schemas.openxmlformats.org/spreadsheetml/2006/main" xmlns:r="http://schemas.openxmlformats.org/officeDocument/2006/relationships">
  <sheetPr codeName="Аркуш57">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6.xml><?xml version="1.0" encoding="utf-8"?>
<worksheet xmlns="http://schemas.openxmlformats.org/spreadsheetml/2006/main" xmlns:r="http://schemas.openxmlformats.org/officeDocument/2006/relationships">
  <sheetPr codeName="Аркуш58">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7.xml><?xml version="1.0" encoding="utf-8"?>
<worksheet xmlns="http://schemas.openxmlformats.org/spreadsheetml/2006/main" xmlns:r="http://schemas.openxmlformats.org/officeDocument/2006/relationships">
  <sheetPr codeName="Аркуш59">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8.xml><?xml version="1.0" encoding="utf-8"?>
<worksheet xmlns="http://schemas.openxmlformats.org/spreadsheetml/2006/main" xmlns:r="http://schemas.openxmlformats.org/officeDocument/2006/relationships">
  <sheetPr codeName="Аркуш60">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49.xml><?xml version="1.0" encoding="utf-8"?>
<worksheet xmlns="http://schemas.openxmlformats.org/spreadsheetml/2006/main" xmlns:r="http://schemas.openxmlformats.org/officeDocument/2006/relationships">
  <sheetPr codeName="Аркуш61">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G99:I99"/>
    <mergeCell ref="A18:A19"/>
    <mergeCell ref="I1:N2"/>
    <mergeCell ref="B9:L9"/>
    <mergeCell ref="B10:L10"/>
    <mergeCell ref="A3:N3"/>
    <mergeCell ref="F14:N14"/>
    <mergeCell ref="A4:I4"/>
    <mergeCell ref="A13:D13"/>
    <mergeCell ref="F13:N13"/>
    <mergeCell ref="A12:D12"/>
    <mergeCell ref="A6:N6"/>
    <mergeCell ref="F12:L12"/>
    <mergeCell ref="B11:L11"/>
    <mergeCell ref="A15:D15"/>
    <mergeCell ref="A14:D14"/>
    <mergeCell ref="F15:N15"/>
    <mergeCell ref="B18:B19"/>
    <mergeCell ref="N18:N19"/>
    <mergeCell ref="F18:F19"/>
    <mergeCell ref="D18:D19"/>
    <mergeCell ref="E18:E19"/>
    <mergeCell ref="H18:H19"/>
    <mergeCell ref="C18:C19"/>
    <mergeCell ref="J18:K18"/>
    <mergeCell ref="I18:I19"/>
    <mergeCell ref="G18:G19"/>
    <mergeCell ref="L18:M18"/>
  </mergeCells>
  <phoneticPr fontId="0" type="noConversion"/>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xml><?xml version="1.0" encoding="utf-8"?>
<worksheet xmlns="http://schemas.openxmlformats.org/spreadsheetml/2006/main" xmlns:r="http://schemas.openxmlformats.org/officeDocument/2006/relationships">
  <sheetPr codeName="Аркуш27">
    <pageSetUpPr fitToPage="1"/>
  </sheetPr>
  <dimension ref="A1:N103"/>
  <sheetViews>
    <sheetView workbookViewId="0">
      <selection activeCell="K86" sqref="K86"/>
    </sheetView>
  </sheetViews>
  <sheetFormatPr defaultRowHeight="15"/>
  <cols>
    <col min="1" max="1" width="53.42578125" customWidth="1"/>
    <col min="2" max="2" width="5.28515625" customWidth="1"/>
    <col min="3" max="3" width="4.42578125" customWidth="1"/>
    <col min="4" max="5" width="10.5703125" customWidth="1"/>
    <col min="6" max="6" width="9.85546875" customWidth="1"/>
    <col min="7" max="7" width="12" customWidth="1"/>
    <col min="8" max="8" width="13.5703125" customWidth="1"/>
    <col min="9" max="9" width="10.4257812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50.xml><?xml version="1.0" encoding="utf-8"?>
<worksheet xmlns="http://schemas.openxmlformats.org/spreadsheetml/2006/main" xmlns:r="http://schemas.openxmlformats.org/officeDocument/2006/relationships">
  <sheetPr codeName="Аркуш62">
    <pageSetUpPr fitToPage="1"/>
  </sheetPr>
  <dimension ref="A1:O103"/>
  <sheetViews>
    <sheetView topLeftCell="A74"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80"/>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7"/>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row r="103" spans="1:14">
      <c r="A103" s="40"/>
    </row>
  </sheetData>
  <sheetProtection sheet="1" formatColumns="0" formatRows="0"/>
  <mergeCells count="29">
    <mergeCell ref="G101:I101"/>
    <mergeCell ref="G99:I99"/>
    <mergeCell ref="F13:N13"/>
    <mergeCell ref="L18:M18"/>
    <mergeCell ref="N18:N19"/>
    <mergeCell ref="F18:F19"/>
    <mergeCell ref="J18:K18"/>
    <mergeCell ref="F15:N15"/>
    <mergeCell ref="G18:G19"/>
    <mergeCell ref="H18:H19"/>
    <mergeCell ref="B11:L11"/>
    <mergeCell ref="A13:D13"/>
    <mergeCell ref="A12:D12"/>
    <mergeCell ref="F12:L12"/>
    <mergeCell ref="D18:D19"/>
    <mergeCell ref="F14:N14"/>
    <mergeCell ref="B18:B19"/>
    <mergeCell ref="C18:C19"/>
    <mergeCell ref="A14:D14"/>
    <mergeCell ref="A18:A19"/>
    <mergeCell ref="I18:I19"/>
    <mergeCell ref="E18:E19"/>
    <mergeCell ref="A15:D15"/>
    <mergeCell ref="I1:N2"/>
    <mergeCell ref="B9:L9"/>
    <mergeCell ref="A3:N3"/>
    <mergeCell ref="A6:N6"/>
    <mergeCell ref="B10:L10"/>
    <mergeCell ref="A4:I4"/>
  </mergeCells>
  <phoneticPr fontId="0" type="noConversion"/>
  <pageMargins left="0.19685039370078741" right="0.23622047244094491" top="0.59055118110236227" bottom="0.19685039370078741" header="0.39370078740157483" footer="0.19685039370078741"/>
  <pageSetup paperSize="9" scale="83" fitToHeight="2" orientation="landscape" r:id="rId1"/>
  <headerFooter differentOddEven="1">
    <oddHeader>&amp;C2&amp;R&amp;"Times New Roman,обычный"&amp;10Продовження додатка 5</oddHeader>
  </headerFooter>
</worksheet>
</file>

<file path=xl/worksheets/sheet51.xml><?xml version="1.0" encoding="utf-8"?>
<worksheet xmlns="http://schemas.openxmlformats.org/spreadsheetml/2006/main" xmlns:r="http://schemas.openxmlformats.org/officeDocument/2006/relationships">
  <sheetPr>
    <pageSetUpPr fitToPage="1"/>
  </sheetPr>
  <dimension ref="A1:O102"/>
  <sheetViews>
    <sheetView topLeftCell="A3"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2.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3.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4.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5.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6.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7.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ells="0"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8.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ells="0"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59.xml><?xml version="1.0" encoding="utf-8"?>
<worksheet xmlns="http://schemas.openxmlformats.org/spreadsheetml/2006/main" xmlns:r="http://schemas.openxmlformats.org/officeDocument/2006/relationships">
  <sheetPr>
    <pageSetUpPr fitToPage="1"/>
  </sheetPr>
  <dimension ref="A1:O102"/>
  <sheetViews>
    <sheetView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78"/>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1"/>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7"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sheetData>
  <sheetProtection sheet="1" formatCells="0"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5" fitToHeight="2" orientation="landscape" r:id="rId1"/>
  <headerFooter differentOddEven="1">
    <oddHeader>&amp;C2&amp;R&amp;"Times New Roman,обычный"&amp;10Продовження додатка 5</oddHeader>
  </headerFooter>
</worksheet>
</file>

<file path=xl/worksheets/sheet6.xml><?xml version="1.0" encoding="utf-8"?>
<worksheet xmlns="http://schemas.openxmlformats.org/spreadsheetml/2006/main" xmlns:r="http://schemas.openxmlformats.org/officeDocument/2006/relationships">
  <sheetPr codeName="Аркуш28">
    <pageSetUpPr fitToPage="1"/>
  </sheetPr>
  <dimension ref="A1:N103"/>
  <sheetViews>
    <sheetView topLeftCell="A12"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1.85546875" customWidth="1"/>
    <col min="6" max="6" width="9.85546875" customWidth="1"/>
    <col min="7" max="7" width="12" customWidth="1"/>
    <col min="8" max="8" width="12.42578125" customWidth="1"/>
    <col min="9" max="9" width="10.14062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60.xml><?xml version="1.0" encoding="utf-8"?>
<worksheet xmlns="http://schemas.openxmlformats.org/spreadsheetml/2006/main" xmlns:r="http://schemas.openxmlformats.org/officeDocument/2006/relationships">
  <sheetPr>
    <pageSetUpPr fitToPage="1"/>
  </sheetPr>
  <dimension ref="A1:O103"/>
  <sheetViews>
    <sheetView topLeftCell="A12" workbookViewId="0">
      <selection activeCell="D21" sqref="D21:N82"/>
    </sheetView>
  </sheetViews>
  <sheetFormatPr defaultRowHeight="15"/>
  <cols>
    <col min="1" max="1" width="46.42578125" customWidth="1"/>
    <col min="2" max="2" width="5.140625" customWidth="1"/>
    <col min="3" max="3" width="4.5703125" customWidth="1"/>
    <col min="4" max="4" width="9.42578125" customWidth="1"/>
    <col min="5" max="5" width="8" customWidth="1"/>
    <col min="6" max="6" width="5.42578125" customWidth="1"/>
    <col min="7" max="7" width="8.140625" customWidth="1"/>
    <col min="8" max="8" width="8.42578125" customWidth="1"/>
    <col min="9" max="9" width="7.7109375" customWidth="1"/>
    <col min="11" max="11" width="8.42578125" customWidth="1"/>
    <col min="13" max="13" width="8.140625" customWidth="1"/>
  </cols>
  <sheetData>
    <row r="1" spans="1:15" s="1" customFormat="1" ht="15" customHeight="1">
      <c r="I1" s="418" t="s">
        <v>561</v>
      </c>
      <c r="J1" s="439"/>
      <c r="K1" s="439"/>
      <c r="L1" s="439"/>
      <c r="M1" s="439"/>
      <c r="N1" s="439"/>
    </row>
    <row r="2" spans="1:15" s="1" customFormat="1" ht="16.5" customHeight="1">
      <c r="I2" s="439"/>
      <c r="J2" s="439"/>
      <c r="K2" s="439"/>
      <c r="L2" s="439"/>
      <c r="M2" s="439"/>
      <c r="N2" s="439"/>
    </row>
    <row r="3" spans="1:15" s="1" customFormat="1">
      <c r="A3" s="424" t="s">
        <v>436</v>
      </c>
      <c r="B3" s="424"/>
      <c r="C3" s="424"/>
      <c r="D3" s="424"/>
      <c r="E3" s="424"/>
      <c r="F3" s="424"/>
      <c r="G3" s="424"/>
      <c r="H3" s="424"/>
      <c r="I3" s="424"/>
      <c r="J3" s="424"/>
      <c r="K3" s="424"/>
      <c r="L3" s="424"/>
      <c r="M3" s="424"/>
      <c r="N3" s="424"/>
    </row>
    <row r="4" spans="1:15" s="1" customFormat="1">
      <c r="A4" s="422" t="e">
        <f>IF(#REF!=1,CONCATENATE(шапки!A3),CONCATENATE(шапки!A3,шапки!C3))</f>
        <v>#REF!</v>
      </c>
      <c r="B4" s="422"/>
      <c r="C4" s="422"/>
      <c r="D4" s="422"/>
      <c r="E4" s="422"/>
      <c r="F4" s="422"/>
      <c r="G4" s="422"/>
      <c r="H4" s="422"/>
      <c r="I4" s="422"/>
      <c r="J4" s="89" t="e">
        <f>IF(#REF!=1,шапки!C3,шапки!D3)</f>
        <v>#REF!</v>
      </c>
      <c r="K4" s="32" t="e">
        <f>IF(#REF!=1,шапки!D3,"")</f>
        <v>#REF!</v>
      </c>
      <c r="L4" s="88"/>
      <c r="M4" s="88"/>
      <c r="N4" s="88"/>
      <c r="O4" s="88"/>
    </row>
    <row r="5" spans="1:15" s="1" customFormat="1" ht="3" customHeight="1">
      <c r="A5" s="235"/>
      <c r="B5" s="235"/>
      <c r="C5" s="235"/>
      <c r="D5" s="235"/>
      <c r="E5" s="236"/>
      <c r="F5" s="237"/>
      <c r="G5" s="237"/>
      <c r="H5" s="72"/>
      <c r="I5" s="236"/>
      <c r="J5" s="32"/>
      <c r="K5" s="32"/>
      <c r="L5" s="32"/>
      <c r="M5" s="32"/>
      <c r="N5" s="32"/>
    </row>
    <row r="6" spans="1:15" s="1" customFormat="1" ht="14.25" customHeight="1">
      <c r="A6" s="423" t="e">
        <f>CONCATENATE("за ",#REF!," ",#REF!)</f>
        <v>#REF!</v>
      </c>
      <c r="B6" s="423"/>
      <c r="C6" s="423"/>
      <c r="D6" s="423"/>
      <c r="E6" s="423"/>
      <c r="F6" s="423"/>
      <c r="G6" s="423"/>
      <c r="H6" s="423"/>
      <c r="I6" s="423"/>
      <c r="J6" s="423"/>
      <c r="K6" s="423"/>
      <c r="L6" s="423"/>
      <c r="M6" s="423"/>
      <c r="N6" s="423"/>
    </row>
    <row r="7" spans="1:15" s="2" customFormat="1" ht="2.25" hidden="1" customHeight="1"/>
    <row r="8" spans="1:15" s="2" customFormat="1" ht="9" customHeight="1">
      <c r="N8" s="184" t="s">
        <v>437</v>
      </c>
    </row>
    <row r="9" spans="1:15" s="2" customFormat="1" ht="12">
      <c r="A9" s="65" t="s">
        <v>438</v>
      </c>
      <c r="B9" s="427" t="e">
        <f>#REF!</f>
        <v>#REF!</v>
      </c>
      <c r="C9" s="427"/>
      <c r="D9" s="427"/>
      <c r="E9" s="427"/>
      <c r="F9" s="427"/>
      <c r="G9" s="427"/>
      <c r="H9" s="427"/>
      <c r="I9" s="427"/>
      <c r="J9" s="427"/>
      <c r="K9" s="427"/>
      <c r="L9" s="427"/>
      <c r="M9" s="180" t="e">
        <f>#REF!</f>
        <v>#REF!</v>
      </c>
      <c r="N9" s="68" t="e">
        <f>#REF!</f>
        <v>#REF!</v>
      </c>
    </row>
    <row r="10" spans="1:15" s="2" customFormat="1" ht="11.25" customHeight="1">
      <c r="A10" s="5" t="s">
        <v>201</v>
      </c>
      <c r="B10" s="428" t="e">
        <f>#REF!</f>
        <v>#REF!</v>
      </c>
      <c r="C10" s="428"/>
      <c r="D10" s="428"/>
      <c r="E10" s="428"/>
      <c r="F10" s="428"/>
      <c r="G10" s="428"/>
      <c r="H10" s="428"/>
      <c r="I10" s="428"/>
      <c r="J10" s="428"/>
      <c r="K10" s="428"/>
      <c r="L10" s="428"/>
      <c r="M10" s="180" t="e">
        <f>#REF!</f>
        <v>#REF!</v>
      </c>
      <c r="N10" s="3" t="e">
        <f>#REF!</f>
        <v>#REF!</v>
      </c>
    </row>
    <row r="11" spans="1:15" s="2" customFormat="1" ht="11.25" customHeight="1">
      <c r="A11" s="5" t="str">
        <f>'Ф.2.ЗВЕД відд.осв.2014'!A11</f>
        <v>Організаційно-правова форма господарювання</v>
      </c>
      <c r="B11" s="428" t="e">
        <f>#REF!</f>
        <v>#REF!</v>
      </c>
      <c r="C11" s="428"/>
      <c r="D11" s="428"/>
      <c r="E11" s="428"/>
      <c r="F11" s="428"/>
      <c r="G11" s="428"/>
      <c r="H11" s="428"/>
      <c r="I11" s="428"/>
      <c r="J11" s="428"/>
      <c r="K11" s="428"/>
      <c r="L11" s="428"/>
      <c r="M11" s="180" t="e">
        <f>#REF!</f>
        <v>#REF!</v>
      </c>
      <c r="N11" s="3" t="e">
        <f>#REF!</f>
        <v>#REF!</v>
      </c>
    </row>
    <row r="12" spans="1:15" s="2" customFormat="1" ht="11.25" customHeight="1">
      <c r="A12" s="435" t="s">
        <v>203</v>
      </c>
      <c r="B12" s="435"/>
      <c r="C12" s="435"/>
      <c r="D12" s="435"/>
      <c r="E12" s="182" t="e">
        <f>#REF!</f>
        <v>#REF!</v>
      </c>
      <c r="F12" s="448" t="e">
        <f>IF(E12&gt;0,VLOOKUP(E12,'ДовидникКВК(ГОС)'!A:B,2,FALSE),"")</f>
        <v>#REF!</v>
      </c>
      <c r="G12" s="448"/>
      <c r="H12" s="448"/>
      <c r="I12" s="448"/>
      <c r="J12" s="448"/>
      <c r="K12" s="448"/>
      <c r="L12" s="448"/>
      <c r="M12" s="228"/>
      <c r="N12" s="229"/>
    </row>
    <row r="13" spans="1:15" s="2" customFormat="1" ht="20.25" customHeight="1">
      <c r="A13" s="435" t="s">
        <v>205</v>
      </c>
      <c r="B13" s="435"/>
      <c r="C13" s="435"/>
      <c r="D13" s="435"/>
      <c r="E13" s="280"/>
      <c r="F13" s="421" t="str">
        <f>IF(E13&gt;0,VLOOKUP(E13,ДовидникКПК!B:C,2,FALSE),"")</f>
        <v/>
      </c>
      <c r="G13" s="421"/>
      <c r="H13" s="421"/>
      <c r="I13" s="421"/>
      <c r="J13" s="421"/>
      <c r="K13" s="421"/>
      <c r="L13" s="421"/>
      <c r="M13" s="421"/>
      <c r="N13" s="421"/>
    </row>
    <row r="14" spans="1:15" s="2" customFormat="1" ht="11.25">
      <c r="A14" s="440" t="s">
        <v>449</v>
      </c>
      <c r="B14" s="440"/>
      <c r="C14" s="440"/>
      <c r="D14" s="440"/>
      <c r="E14" s="183" t="e">
        <f>#REF!</f>
        <v>#REF!</v>
      </c>
      <c r="F14" s="421" t="e">
        <f>#REF!</f>
        <v>#REF!</v>
      </c>
      <c r="G14" s="421"/>
      <c r="H14" s="421"/>
      <c r="I14" s="421"/>
      <c r="J14" s="421"/>
      <c r="K14" s="421"/>
      <c r="L14" s="421"/>
      <c r="M14" s="421"/>
      <c r="N14" s="421"/>
    </row>
    <row r="15" spans="1:15" s="2" customFormat="1" ht="21.75" customHeight="1">
      <c r="A15" s="440" t="s">
        <v>206</v>
      </c>
      <c r="B15" s="440"/>
      <c r="C15" s="440"/>
      <c r="D15" s="440"/>
      <c r="E15" s="87"/>
      <c r="F15" s="426" t="str">
        <f>IF(E15&gt;0,VLOOKUP(E15,ДовидникКФК!A:B,2,FALSE),"")</f>
        <v/>
      </c>
      <c r="G15" s="426"/>
      <c r="H15" s="426"/>
      <c r="I15" s="426"/>
      <c r="J15" s="426"/>
      <c r="K15" s="426"/>
      <c r="L15" s="426"/>
      <c r="M15" s="426"/>
      <c r="N15" s="426"/>
    </row>
    <row r="16" spans="1:15" s="2" customFormat="1" ht="11.25">
      <c r="A16" s="199" t="s">
        <v>1615</v>
      </c>
    </row>
    <row r="17" spans="1:14" s="2" customFormat="1" ht="10.5" customHeight="1" thickBot="1">
      <c r="A17" s="149" t="s">
        <v>559</v>
      </c>
    </row>
    <row r="18" spans="1:14" ht="24" customHeight="1" thickTop="1" thickBot="1">
      <c r="A18" s="446" t="s">
        <v>209</v>
      </c>
      <c r="B18" s="443" t="s">
        <v>210</v>
      </c>
      <c r="C18" s="433" t="s">
        <v>211</v>
      </c>
      <c r="D18" s="443" t="s">
        <v>444</v>
      </c>
      <c r="E18" s="443" t="s">
        <v>445</v>
      </c>
      <c r="F18" s="433" t="s">
        <v>273</v>
      </c>
      <c r="G18" s="433" t="s">
        <v>169</v>
      </c>
      <c r="H18" s="443" t="s">
        <v>450</v>
      </c>
      <c r="I18" s="443" t="s">
        <v>562</v>
      </c>
      <c r="J18" s="443" t="s">
        <v>4032</v>
      </c>
      <c r="K18" s="433"/>
      <c r="L18" s="443" t="s">
        <v>4033</v>
      </c>
      <c r="M18" s="433"/>
      <c r="N18" s="443" t="s">
        <v>442</v>
      </c>
    </row>
    <row r="19" spans="1:14" ht="47.25" customHeight="1" thickTop="1" thickBot="1">
      <c r="A19" s="446"/>
      <c r="B19" s="433"/>
      <c r="C19" s="433"/>
      <c r="D19" s="433"/>
      <c r="E19" s="433"/>
      <c r="F19" s="433"/>
      <c r="G19" s="433"/>
      <c r="H19" s="433"/>
      <c r="I19" s="433"/>
      <c r="J19" s="306" t="s">
        <v>214</v>
      </c>
      <c r="K19" s="360" t="s">
        <v>271</v>
      </c>
      <c r="L19" s="306" t="s">
        <v>214</v>
      </c>
      <c r="M19" s="360" t="s">
        <v>272</v>
      </c>
      <c r="N19" s="433"/>
    </row>
    <row r="20" spans="1:14" s="29" customFormat="1" ht="12.75" thickTop="1" thickBot="1">
      <c r="A20" s="361">
        <v>1</v>
      </c>
      <c r="B20" s="361">
        <v>2</v>
      </c>
      <c r="C20" s="361">
        <v>3</v>
      </c>
      <c r="D20" s="361">
        <v>4</v>
      </c>
      <c r="E20" s="361">
        <v>5</v>
      </c>
      <c r="F20" s="361">
        <v>6</v>
      </c>
      <c r="G20" s="361">
        <v>7</v>
      </c>
      <c r="H20" s="361">
        <v>8</v>
      </c>
      <c r="I20" s="361">
        <v>9</v>
      </c>
      <c r="J20" s="361">
        <v>10</v>
      </c>
      <c r="K20" s="361">
        <v>11</v>
      </c>
      <c r="L20" s="361">
        <v>12</v>
      </c>
      <c r="M20" s="361">
        <v>13</v>
      </c>
      <c r="N20" s="361">
        <v>14</v>
      </c>
    </row>
    <row r="21" spans="1:14" s="29" customFormat="1" ht="12.75" thickTop="1" thickBot="1">
      <c r="A21" s="362" t="s">
        <v>275</v>
      </c>
      <c r="B21" s="363" t="s">
        <v>218</v>
      </c>
      <c r="C21" s="364" t="s">
        <v>276</v>
      </c>
      <c r="D21" s="328">
        <f>SUM(D22:D26)</f>
        <v>0</v>
      </c>
      <c r="E21" s="333">
        <v>0</v>
      </c>
      <c r="F21" s="333">
        <v>0</v>
      </c>
      <c r="G21" s="333">
        <v>0</v>
      </c>
      <c r="H21" s="328">
        <f>SUM(H22:H25)</f>
        <v>0</v>
      </c>
      <c r="I21" s="328">
        <f>SUM(I22:I25)</f>
        <v>0</v>
      </c>
      <c r="J21" s="375" t="s">
        <v>218</v>
      </c>
      <c r="K21" s="375" t="s">
        <v>218</v>
      </c>
      <c r="L21" s="375" t="s">
        <v>218</v>
      </c>
      <c r="M21" s="375" t="s">
        <v>218</v>
      </c>
      <c r="N21" s="328">
        <f>E21-F21+G21+I21-J27</f>
        <v>0</v>
      </c>
    </row>
    <row r="22" spans="1:14" s="29" customFormat="1" ht="24" thickTop="1" thickBot="1">
      <c r="A22" s="365" t="s">
        <v>563</v>
      </c>
      <c r="B22" s="363" t="s">
        <v>218</v>
      </c>
      <c r="C22" s="364" t="s">
        <v>277</v>
      </c>
      <c r="D22" s="333">
        <v>0</v>
      </c>
      <c r="E22" s="375" t="s">
        <v>218</v>
      </c>
      <c r="F22" s="375" t="s">
        <v>218</v>
      </c>
      <c r="G22" s="375" t="s">
        <v>218</v>
      </c>
      <c r="H22" s="333">
        <v>0</v>
      </c>
      <c r="I22" s="333">
        <v>0</v>
      </c>
      <c r="J22" s="375" t="s">
        <v>218</v>
      </c>
      <c r="K22" s="375" t="s">
        <v>218</v>
      </c>
      <c r="L22" s="375" t="s">
        <v>218</v>
      </c>
      <c r="M22" s="375" t="s">
        <v>218</v>
      </c>
      <c r="N22" s="376" t="s">
        <v>218</v>
      </c>
    </row>
    <row r="23" spans="1:14" s="29" customFormat="1" ht="12.75" thickTop="1" thickBot="1">
      <c r="A23" s="370" t="s">
        <v>564</v>
      </c>
      <c r="B23" s="363" t="s">
        <v>218</v>
      </c>
      <c r="C23" s="364" t="s">
        <v>278</v>
      </c>
      <c r="D23" s="333">
        <v>0</v>
      </c>
      <c r="E23" s="375" t="s">
        <v>218</v>
      </c>
      <c r="F23" s="375" t="s">
        <v>218</v>
      </c>
      <c r="G23" s="375" t="s">
        <v>218</v>
      </c>
      <c r="H23" s="333">
        <v>0</v>
      </c>
      <c r="I23" s="333">
        <v>0</v>
      </c>
      <c r="J23" s="375" t="s">
        <v>218</v>
      </c>
      <c r="K23" s="375" t="s">
        <v>218</v>
      </c>
      <c r="L23" s="375" t="s">
        <v>218</v>
      </c>
      <c r="M23" s="375" t="s">
        <v>218</v>
      </c>
      <c r="N23" s="376" t="s">
        <v>218</v>
      </c>
    </row>
    <row r="24" spans="1:14" s="29" customFormat="1" ht="12.75" thickTop="1" thickBot="1">
      <c r="A24" s="367" t="s">
        <v>565</v>
      </c>
      <c r="B24" s="363" t="s">
        <v>218</v>
      </c>
      <c r="C24" s="364" t="s">
        <v>279</v>
      </c>
      <c r="D24" s="333">
        <v>0</v>
      </c>
      <c r="E24" s="375" t="s">
        <v>218</v>
      </c>
      <c r="F24" s="375" t="s">
        <v>218</v>
      </c>
      <c r="G24" s="375" t="s">
        <v>218</v>
      </c>
      <c r="H24" s="333">
        <v>0</v>
      </c>
      <c r="I24" s="333">
        <v>0</v>
      </c>
      <c r="J24" s="375" t="s">
        <v>218</v>
      </c>
      <c r="K24" s="375" t="s">
        <v>218</v>
      </c>
      <c r="L24" s="375" t="s">
        <v>218</v>
      </c>
      <c r="M24" s="375" t="s">
        <v>218</v>
      </c>
      <c r="N24" s="376" t="s">
        <v>218</v>
      </c>
    </row>
    <row r="25" spans="1:14" s="29" customFormat="1" ht="12" customHeight="1" thickTop="1" thickBot="1">
      <c r="A25" s="366" t="s">
        <v>566</v>
      </c>
      <c r="B25" s="363" t="s">
        <v>218</v>
      </c>
      <c r="C25" s="364" t="s">
        <v>280</v>
      </c>
      <c r="D25" s="333">
        <v>0</v>
      </c>
      <c r="E25" s="375" t="s">
        <v>218</v>
      </c>
      <c r="F25" s="375" t="s">
        <v>218</v>
      </c>
      <c r="G25" s="375" t="s">
        <v>218</v>
      </c>
      <c r="H25" s="333">
        <v>0</v>
      </c>
      <c r="I25" s="333">
        <v>0</v>
      </c>
      <c r="J25" s="375" t="s">
        <v>218</v>
      </c>
      <c r="K25" s="375" t="s">
        <v>218</v>
      </c>
      <c r="L25" s="375" t="s">
        <v>218</v>
      </c>
      <c r="M25" s="375" t="s">
        <v>218</v>
      </c>
      <c r="N25" s="376" t="s">
        <v>218</v>
      </c>
    </row>
    <row r="26" spans="1:14" s="29" customFormat="1" ht="12.75" thickTop="1" thickBot="1">
      <c r="A26" s="367" t="s">
        <v>274</v>
      </c>
      <c r="B26" s="363" t="s">
        <v>218</v>
      </c>
      <c r="C26" s="364" t="s">
        <v>281</v>
      </c>
      <c r="D26" s="333">
        <v>0</v>
      </c>
      <c r="E26" s="376" t="s">
        <v>218</v>
      </c>
      <c r="F26" s="376" t="s">
        <v>218</v>
      </c>
      <c r="G26" s="376" t="s">
        <v>218</v>
      </c>
      <c r="H26" s="376" t="s">
        <v>218</v>
      </c>
      <c r="I26" s="376" t="s">
        <v>218</v>
      </c>
      <c r="J26" s="375" t="s">
        <v>218</v>
      </c>
      <c r="K26" s="375" t="s">
        <v>218</v>
      </c>
      <c r="L26" s="375" t="s">
        <v>218</v>
      </c>
      <c r="M26" s="375" t="s">
        <v>218</v>
      </c>
      <c r="N26" s="376" t="s">
        <v>218</v>
      </c>
    </row>
    <row r="27" spans="1:14" s="29" customFormat="1" ht="12.75" thickTop="1" thickBot="1">
      <c r="A27" s="361" t="s">
        <v>270</v>
      </c>
      <c r="B27" s="361" t="s">
        <v>218</v>
      </c>
      <c r="C27" s="364" t="s">
        <v>282</v>
      </c>
      <c r="D27" s="328">
        <f>D29+D63</f>
        <v>0</v>
      </c>
      <c r="E27" s="376" t="s">
        <v>218</v>
      </c>
      <c r="F27" s="376" t="s">
        <v>218</v>
      </c>
      <c r="G27" s="376" t="s">
        <v>218</v>
      </c>
      <c r="H27" s="376" t="s">
        <v>218</v>
      </c>
      <c r="I27" s="376" t="s">
        <v>218</v>
      </c>
      <c r="J27" s="328">
        <f>J29+J63</f>
        <v>0</v>
      </c>
      <c r="K27" s="328">
        <f>K29+K63</f>
        <v>0</v>
      </c>
      <c r="L27" s="328">
        <f>L29+L63</f>
        <v>0</v>
      </c>
      <c r="M27" s="328">
        <f>M29+M63</f>
        <v>0</v>
      </c>
      <c r="N27" s="376" t="s">
        <v>218</v>
      </c>
    </row>
    <row r="28" spans="1:14" s="29" customFormat="1" ht="12.75" thickTop="1" thickBot="1">
      <c r="A28" s="307" t="s">
        <v>558</v>
      </c>
      <c r="B28" s="363"/>
      <c r="C28" s="368"/>
      <c r="D28" s="328"/>
      <c r="E28" s="376"/>
      <c r="F28" s="376"/>
      <c r="G28" s="376"/>
      <c r="H28" s="376"/>
      <c r="I28" s="376"/>
      <c r="J28" s="328"/>
      <c r="K28" s="328"/>
      <c r="L28" s="328"/>
      <c r="M28" s="328"/>
      <c r="N28" s="376"/>
    </row>
    <row r="29" spans="1:14" s="371" customFormat="1" ht="12.75" thickTop="1" thickBot="1">
      <c r="A29" s="309" t="s">
        <v>4554</v>
      </c>
      <c r="B29" s="297">
        <v>2000</v>
      </c>
      <c r="C29" s="368" t="s">
        <v>283</v>
      </c>
      <c r="D29" s="328">
        <f>D30+D35+D51+D54+D58+D62</f>
        <v>0</v>
      </c>
      <c r="E29" s="376" t="s">
        <v>218</v>
      </c>
      <c r="F29" s="376" t="s">
        <v>218</v>
      </c>
      <c r="G29" s="376" t="s">
        <v>218</v>
      </c>
      <c r="H29" s="376" t="s">
        <v>218</v>
      </c>
      <c r="I29" s="376" t="s">
        <v>218</v>
      </c>
      <c r="J29" s="328">
        <f>J30+J35+J51+J54+J58+J62</f>
        <v>0</v>
      </c>
      <c r="K29" s="328">
        <f>K30+K35+K51+K54+K58+K62</f>
        <v>0</v>
      </c>
      <c r="L29" s="328">
        <f>L30+L35+L51+L54+L58+L62</f>
        <v>0</v>
      </c>
      <c r="M29" s="328">
        <f>M30+M35+M51+M54+M58+M62</f>
        <v>0</v>
      </c>
      <c r="N29" s="376" t="s">
        <v>218</v>
      </c>
    </row>
    <row r="30" spans="1:14" s="371" customFormat="1" ht="12.75" thickTop="1" thickBot="1">
      <c r="A30" s="310" t="s">
        <v>4518</v>
      </c>
      <c r="B30" s="297">
        <v>2100</v>
      </c>
      <c r="C30" s="368" t="s">
        <v>284</v>
      </c>
      <c r="D30" s="328">
        <f>D31+D34</f>
        <v>0</v>
      </c>
      <c r="E30" s="376" t="s">
        <v>218</v>
      </c>
      <c r="F30" s="376" t="s">
        <v>218</v>
      </c>
      <c r="G30" s="376" t="s">
        <v>218</v>
      </c>
      <c r="H30" s="376" t="s">
        <v>218</v>
      </c>
      <c r="I30" s="376" t="s">
        <v>218</v>
      </c>
      <c r="J30" s="328">
        <f>J31+J34</f>
        <v>0</v>
      </c>
      <c r="K30" s="328">
        <f>K31+K34</f>
        <v>0</v>
      </c>
      <c r="L30" s="328">
        <f>L31+L34</f>
        <v>0</v>
      </c>
      <c r="M30" s="328">
        <f>M31+M34</f>
        <v>0</v>
      </c>
      <c r="N30" s="376" t="s">
        <v>218</v>
      </c>
    </row>
    <row r="31" spans="1:14" s="373" customFormat="1" ht="12.75" thickTop="1" thickBot="1">
      <c r="A31" s="311" t="s">
        <v>4519</v>
      </c>
      <c r="B31" s="312">
        <v>2110</v>
      </c>
      <c r="C31" s="369">
        <v>100</v>
      </c>
      <c r="D31" s="330">
        <f>SUM(D32:D33)</f>
        <v>0</v>
      </c>
      <c r="E31" s="376" t="s">
        <v>218</v>
      </c>
      <c r="F31" s="376" t="s">
        <v>218</v>
      </c>
      <c r="G31" s="376" t="s">
        <v>218</v>
      </c>
      <c r="H31" s="376" t="s">
        <v>218</v>
      </c>
      <c r="I31" s="376" t="s">
        <v>218</v>
      </c>
      <c r="J31" s="330">
        <f>SUM(J32:J33)</f>
        <v>0</v>
      </c>
      <c r="K31" s="330">
        <f>SUM(K32:K33)</f>
        <v>0</v>
      </c>
      <c r="L31" s="330">
        <f>SUM(L32:L33)</f>
        <v>0</v>
      </c>
      <c r="M31" s="330">
        <f>SUM(M32:M33)</f>
        <v>0</v>
      </c>
      <c r="N31" s="376" t="s">
        <v>218</v>
      </c>
    </row>
    <row r="32" spans="1:14" s="29" customFormat="1" ht="12.75" thickTop="1" thickBot="1">
      <c r="A32" s="313" t="s">
        <v>223</v>
      </c>
      <c r="B32" s="314">
        <v>2111</v>
      </c>
      <c r="C32" s="359">
        <v>110</v>
      </c>
      <c r="D32" s="331">
        <v>0</v>
      </c>
      <c r="E32" s="376" t="s">
        <v>218</v>
      </c>
      <c r="F32" s="376" t="s">
        <v>218</v>
      </c>
      <c r="G32" s="376" t="s">
        <v>218</v>
      </c>
      <c r="H32" s="376" t="s">
        <v>218</v>
      </c>
      <c r="I32" s="376" t="s">
        <v>218</v>
      </c>
      <c r="J32" s="331">
        <v>0</v>
      </c>
      <c r="K32" s="331">
        <v>0</v>
      </c>
      <c r="L32" s="331">
        <v>0</v>
      </c>
      <c r="M32" s="331">
        <v>0</v>
      </c>
      <c r="N32" s="376" t="s">
        <v>218</v>
      </c>
    </row>
    <row r="33" spans="1:14" s="29" customFormat="1" ht="12.75" thickTop="1" thickBot="1">
      <c r="A33" s="313" t="s">
        <v>4520</v>
      </c>
      <c r="B33" s="314">
        <v>2112</v>
      </c>
      <c r="C33" s="359">
        <v>120</v>
      </c>
      <c r="D33" s="331">
        <v>0</v>
      </c>
      <c r="E33" s="376" t="s">
        <v>218</v>
      </c>
      <c r="F33" s="376" t="s">
        <v>218</v>
      </c>
      <c r="G33" s="376" t="s">
        <v>218</v>
      </c>
      <c r="H33" s="376" t="s">
        <v>218</v>
      </c>
      <c r="I33" s="376" t="s">
        <v>218</v>
      </c>
      <c r="J33" s="377">
        <v>0</v>
      </c>
      <c r="K33" s="377">
        <v>0</v>
      </c>
      <c r="L33" s="377">
        <v>0</v>
      </c>
      <c r="M33" s="377">
        <v>0</v>
      </c>
      <c r="N33" s="376" t="s">
        <v>218</v>
      </c>
    </row>
    <row r="34" spans="1:14" s="373" customFormat="1" ht="12.75" thickTop="1" thickBot="1">
      <c r="A34" s="315" t="s">
        <v>4521</v>
      </c>
      <c r="B34" s="312">
        <v>2120</v>
      </c>
      <c r="C34" s="369">
        <v>130</v>
      </c>
      <c r="D34" s="332">
        <v>0</v>
      </c>
      <c r="E34" s="376" t="s">
        <v>218</v>
      </c>
      <c r="F34" s="376" t="s">
        <v>218</v>
      </c>
      <c r="G34" s="376" t="s">
        <v>218</v>
      </c>
      <c r="H34" s="376" t="s">
        <v>218</v>
      </c>
      <c r="I34" s="376" t="s">
        <v>218</v>
      </c>
      <c r="J34" s="332">
        <v>0</v>
      </c>
      <c r="K34" s="332">
        <v>0</v>
      </c>
      <c r="L34" s="332">
        <v>0</v>
      </c>
      <c r="M34" s="332">
        <v>0</v>
      </c>
      <c r="N34" s="376" t="s">
        <v>218</v>
      </c>
    </row>
    <row r="35" spans="1:14" s="371" customFormat="1" ht="12.75" thickTop="1" thickBot="1">
      <c r="A35" s="316" t="s">
        <v>4522</v>
      </c>
      <c r="B35" s="297">
        <v>2200</v>
      </c>
      <c r="C35" s="374">
        <v>140</v>
      </c>
      <c r="D35" s="328">
        <f>SUM(D36:D42)+D48</f>
        <v>0</v>
      </c>
      <c r="E35" s="376" t="s">
        <v>218</v>
      </c>
      <c r="F35" s="376" t="s">
        <v>218</v>
      </c>
      <c r="G35" s="376" t="s">
        <v>218</v>
      </c>
      <c r="H35" s="376" t="s">
        <v>218</v>
      </c>
      <c r="I35" s="376" t="s">
        <v>218</v>
      </c>
      <c r="J35" s="328">
        <f>SUM(J36:J42)+J48</f>
        <v>0</v>
      </c>
      <c r="K35" s="328">
        <f>SUM(K36:K42)+K48</f>
        <v>0</v>
      </c>
      <c r="L35" s="328">
        <f>SUM(L36:L42)+L48</f>
        <v>0</v>
      </c>
      <c r="M35" s="328">
        <f>SUM(M36:M42)+M48</f>
        <v>0</v>
      </c>
      <c r="N35" s="376" t="s">
        <v>218</v>
      </c>
    </row>
    <row r="36" spans="1:14" s="373" customFormat="1" ht="12.75" thickTop="1" thickBot="1">
      <c r="A36" s="317" t="s">
        <v>4523</v>
      </c>
      <c r="B36" s="312">
        <v>2210</v>
      </c>
      <c r="C36" s="369">
        <v>150</v>
      </c>
      <c r="D36" s="332">
        <v>0</v>
      </c>
      <c r="E36" s="376" t="s">
        <v>218</v>
      </c>
      <c r="F36" s="376" t="s">
        <v>218</v>
      </c>
      <c r="G36" s="376" t="s">
        <v>218</v>
      </c>
      <c r="H36" s="376" t="s">
        <v>218</v>
      </c>
      <c r="I36" s="376" t="s">
        <v>218</v>
      </c>
      <c r="J36" s="332">
        <v>0</v>
      </c>
      <c r="K36" s="332">
        <v>0</v>
      </c>
      <c r="L36" s="332">
        <v>0</v>
      </c>
      <c r="M36" s="332">
        <v>0</v>
      </c>
      <c r="N36" s="376" t="s">
        <v>218</v>
      </c>
    </row>
    <row r="37" spans="1:14" s="373" customFormat="1" ht="12.75" thickTop="1" thickBot="1">
      <c r="A37" s="317" t="s">
        <v>4524</v>
      </c>
      <c r="B37" s="312">
        <v>2220</v>
      </c>
      <c r="C37" s="369">
        <v>160</v>
      </c>
      <c r="D37" s="332">
        <v>0</v>
      </c>
      <c r="E37" s="376" t="s">
        <v>218</v>
      </c>
      <c r="F37" s="376" t="s">
        <v>218</v>
      </c>
      <c r="G37" s="376" t="s">
        <v>218</v>
      </c>
      <c r="H37" s="376" t="s">
        <v>218</v>
      </c>
      <c r="I37" s="376" t="s">
        <v>218</v>
      </c>
      <c r="J37" s="332">
        <v>0</v>
      </c>
      <c r="K37" s="332">
        <v>0</v>
      </c>
      <c r="L37" s="332">
        <v>0</v>
      </c>
      <c r="M37" s="332">
        <v>0</v>
      </c>
      <c r="N37" s="376" t="s">
        <v>218</v>
      </c>
    </row>
    <row r="38" spans="1:14" s="373" customFormat="1" ht="12.75" thickTop="1" thickBot="1">
      <c r="A38" s="317" t="s">
        <v>4525</v>
      </c>
      <c r="B38" s="312">
        <v>2230</v>
      </c>
      <c r="C38" s="369">
        <v>170</v>
      </c>
      <c r="D38" s="332">
        <v>0</v>
      </c>
      <c r="E38" s="376" t="s">
        <v>218</v>
      </c>
      <c r="F38" s="376" t="s">
        <v>218</v>
      </c>
      <c r="G38" s="376" t="s">
        <v>218</v>
      </c>
      <c r="H38" s="376" t="s">
        <v>218</v>
      </c>
      <c r="I38" s="376" t="s">
        <v>218</v>
      </c>
      <c r="J38" s="332">
        <v>0</v>
      </c>
      <c r="K38" s="332">
        <v>0</v>
      </c>
      <c r="L38" s="332">
        <v>0</v>
      </c>
      <c r="M38" s="332">
        <v>0</v>
      </c>
      <c r="N38" s="376" t="s">
        <v>218</v>
      </c>
    </row>
    <row r="39" spans="1:14" s="373" customFormat="1" ht="12.75" thickTop="1" thickBot="1">
      <c r="A39" s="311" t="s">
        <v>4526</v>
      </c>
      <c r="B39" s="312">
        <v>2240</v>
      </c>
      <c r="C39" s="369">
        <v>180</v>
      </c>
      <c r="D39" s="332">
        <v>0</v>
      </c>
      <c r="E39" s="376" t="s">
        <v>218</v>
      </c>
      <c r="F39" s="376" t="s">
        <v>218</v>
      </c>
      <c r="G39" s="376" t="s">
        <v>218</v>
      </c>
      <c r="H39" s="376" t="s">
        <v>218</v>
      </c>
      <c r="I39" s="376" t="s">
        <v>218</v>
      </c>
      <c r="J39" s="332">
        <v>0</v>
      </c>
      <c r="K39" s="332">
        <v>0</v>
      </c>
      <c r="L39" s="332">
        <v>0</v>
      </c>
      <c r="M39" s="332">
        <v>0</v>
      </c>
      <c r="N39" s="376" t="s">
        <v>218</v>
      </c>
    </row>
    <row r="40" spans="1:14" s="373" customFormat="1" ht="12.75" thickTop="1" thickBot="1">
      <c r="A40" s="311" t="s">
        <v>228</v>
      </c>
      <c r="B40" s="312">
        <v>2250</v>
      </c>
      <c r="C40" s="369">
        <v>190</v>
      </c>
      <c r="D40" s="332">
        <v>0</v>
      </c>
      <c r="E40" s="376" t="s">
        <v>218</v>
      </c>
      <c r="F40" s="376" t="s">
        <v>218</v>
      </c>
      <c r="G40" s="376" t="s">
        <v>218</v>
      </c>
      <c r="H40" s="376" t="s">
        <v>218</v>
      </c>
      <c r="I40" s="376" t="s">
        <v>218</v>
      </c>
      <c r="J40" s="332">
        <v>0</v>
      </c>
      <c r="K40" s="332">
        <v>0</v>
      </c>
      <c r="L40" s="332">
        <v>0</v>
      </c>
      <c r="M40" s="332">
        <v>0</v>
      </c>
      <c r="N40" s="376" t="s">
        <v>218</v>
      </c>
    </row>
    <row r="41" spans="1:14" s="373" customFormat="1" ht="12.75" thickTop="1" thickBot="1">
      <c r="A41" s="318" t="s">
        <v>4527</v>
      </c>
      <c r="B41" s="312">
        <v>2260</v>
      </c>
      <c r="C41" s="369">
        <v>200</v>
      </c>
      <c r="D41" s="332">
        <v>0</v>
      </c>
      <c r="E41" s="376" t="s">
        <v>218</v>
      </c>
      <c r="F41" s="376" t="s">
        <v>218</v>
      </c>
      <c r="G41" s="376" t="s">
        <v>218</v>
      </c>
      <c r="H41" s="376" t="s">
        <v>218</v>
      </c>
      <c r="I41" s="376" t="s">
        <v>218</v>
      </c>
      <c r="J41" s="332">
        <v>0</v>
      </c>
      <c r="K41" s="332">
        <v>0</v>
      </c>
      <c r="L41" s="332">
        <v>0</v>
      </c>
      <c r="M41" s="332">
        <v>0</v>
      </c>
      <c r="N41" s="376" t="s">
        <v>218</v>
      </c>
    </row>
    <row r="42" spans="1:14" s="373" customFormat="1" ht="12.75" thickTop="1" thickBot="1">
      <c r="A42" s="315" t="s">
        <v>230</v>
      </c>
      <c r="B42" s="312">
        <v>2270</v>
      </c>
      <c r="C42" s="369">
        <v>210</v>
      </c>
      <c r="D42" s="330">
        <f>SUM(D43:D47)</f>
        <v>0</v>
      </c>
      <c r="E42" s="376" t="s">
        <v>218</v>
      </c>
      <c r="F42" s="376" t="s">
        <v>218</v>
      </c>
      <c r="G42" s="376" t="s">
        <v>218</v>
      </c>
      <c r="H42" s="376" t="s">
        <v>218</v>
      </c>
      <c r="I42" s="376" t="s">
        <v>218</v>
      </c>
      <c r="J42" s="330">
        <f>SUM(J43:J47)</f>
        <v>0</v>
      </c>
      <c r="K42" s="330">
        <f>SUM(K43:K47)</f>
        <v>0</v>
      </c>
      <c r="L42" s="330">
        <f>SUM(L43:L47)</f>
        <v>0</v>
      </c>
      <c r="M42" s="330">
        <f>SUM(M43:M47)</f>
        <v>0</v>
      </c>
      <c r="N42" s="376" t="s">
        <v>218</v>
      </c>
    </row>
    <row r="43" spans="1:14" s="29" customFormat="1" ht="12.75" thickTop="1" thickBot="1">
      <c r="A43" s="313" t="s">
        <v>231</v>
      </c>
      <c r="B43" s="314">
        <v>2271</v>
      </c>
      <c r="C43" s="359">
        <v>220</v>
      </c>
      <c r="D43" s="331">
        <v>0</v>
      </c>
      <c r="E43" s="376" t="s">
        <v>218</v>
      </c>
      <c r="F43" s="376" t="s">
        <v>218</v>
      </c>
      <c r="G43" s="376" t="s">
        <v>218</v>
      </c>
      <c r="H43" s="376" t="s">
        <v>218</v>
      </c>
      <c r="I43" s="376" t="s">
        <v>218</v>
      </c>
      <c r="J43" s="331">
        <v>0</v>
      </c>
      <c r="K43" s="331">
        <v>0</v>
      </c>
      <c r="L43" s="331">
        <v>0</v>
      </c>
      <c r="M43" s="331">
        <v>0</v>
      </c>
      <c r="N43" s="376" t="s">
        <v>218</v>
      </c>
    </row>
    <row r="44" spans="1:14" s="29" customFormat="1" ht="12.75" thickTop="1" thickBot="1">
      <c r="A44" s="313" t="s">
        <v>4528</v>
      </c>
      <c r="B44" s="314">
        <v>2272</v>
      </c>
      <c r="C44" s="369">
        <v>230</v>
      </c>
      <c r="D44" s="332">
        <v>0</v>
      </c>
      <c r="E44" s="376" t="s">
        <v>218</v>
      </c>
      <c r="F44" s="376" t="s">
        <v>218</v>
      </c>
      <c r="G44" s="376" t="s">
        <v>218</v>
      </c>
      <c r="H44" s="376" t="s">
        <v>218</v>
      </c>
      <c r="I44" s="376" t="s">
        <v>218</v>
      </c>
      <c r="J44" s="332">
        <v>0</v>
      </c>
      <c r="K44" s="332">
        <v>0</v>
      </c>
      <c r="L44" s="332">
        <v>0</v>
      </c>
      <c r="M44" s="332">
        <v>0</v>
      </c>
      <c r="N44" s="376" t="s">
        <v>218</v>
      </c>
    </row>
    <row r="45" spans="1:14" s="29" customFormat="1" ht="12.75" thickTop="1" thickBot="1">
      <c r="A45" s="313" t="s">
        <v>233</v>
      </c>
      <c r="B45" s="314">
        <v>2273</v>
      </c>
      <c r="C45" s="359">
        <v>240</v>
      </c>
      <c r="D45" s="332">
        <v>0</v>
      </c>
      <c r="E45" s="376" t="s">
        <v>218</v>
      </c>
      <c r="F45" s="376" t="s">
        <v>218</v>
      </c>
      <c r="G45" s="376" t="s">
        <v>218</v>
      </c>
      <c r="H45" s="376" t="s">
        <v>218</v>
      </c>
      <c r="I45" s="376" t="s">
        <v>218</v>
      </c>
      <c r="J45" s="332">
        <v>0</v>
      </c>
      <c r="K45" s="332">
        <v>0</v>
      </c>
      <c r="L45" s="332">
        <v>0</v>
      </c>
      <c r="M45" s="332">
        <v>0</v>
      </c>
      <c r="N45" s="376" t="s">
        <v>218</v>
      </c>
    </row>
    <row r="46" spans="1:14" s="29" customFormat="1" ht="12.75" thickTop="1" thickBot="1">
      <c r="A46" s="313" t="s">
        <v>234</v>
      </c>
      <c r="B46" s="314">
        <v>2274</v>
      </c>
      <c r="C46" s="369">
        <v>250</v>
      </c>
      <c r="D46" s="332">
        <v>0</v>
      </c>
      <c r="E46" s="376" t="s">
        <v>218</v>
      </c>
      <c r="F46" s="376" t="s">
        <v>218</v>
      </c>
      <c r="G46" s="376" t="s">
        <v>218</v>
      </c>
      <c r="H46" s="376" t="s">
        <v>218</v>
      </c>
      <c r="I46" s="376" t="s">
        <v>218</v>
      </c>
      <c r="J46" s="332">
        <v>0</v>
      </c>
      <c r="K46" s="332">
        <v>0</v>
      </c>
      <c r="L46" s="332">
        <v>0</v>
      </c>
      <c r="M46" s="332">
        <v>0</v>
      </c>
      <c r="N46" s="376" t="s">
        <v>218</v>
      </c>
    </row>
    <row r="47" spans="1:14" s="29" customFormat="1" ht="12.75" thickTop="1" thickBot="1">
      <c r="A47" s="313" t="s">
        <v>236</v>
      </c>
      <c r="B47" s="314">
        <v>2275</v>
      </c>
      <c r="C47" s="359">
        <v>260</v>
      </c>
      <c r="D47" s="331">
        <v>0</v>
      </c>
      <c r="E47" s="376" t="s">
        <v>218</v>
      </c>
      <c r="F47" s="376" t="s">
        <v>218</v>
      </c>
      <c r="G47" s="376" t="s">
        <v>218</v>
      </c>
      <c r="H47" s="376" t="s">
        <v>218</v>
      </c>
      <c r="I47" s="376" t="s">
        <v>218</v>
      </c>
      <c r="J47" s="331">
        <v>0</v>
      </c>
      <c r="K47" s="331">
        <v>0</v>
      </c>
      <c r="L47" s="331">
        <v>0</v>
      </c>
      <c r="M47" s="331">
        <v>0</v>
      </c>
      <c r="N47" s="376" t="s">
        <v>218</v>
      </c>
    </row>
    <row r="48" spans="1:14" s="373" customFormat="1" ht="24" thickTop="1" thickBot="1">
      <c r="A48" s="318" t="s">
        <v>4529</v>
      </c>
      <c r="B48" s="312">
        <v>2280</v>
      </c>
      <c r="C48" s="369">
        <v>270</v>
      </c>
      <c r="D48" s="330">
        <f>SUM(D49:D50)</f>
        <v>0</v>
      </c>
      <c r="E48" s="376" t="s">
        <v>218</v>
      </c>
      <c r="F48" s="376" t="s">
        <v>218</v>
      </c>
      <c r="G48" s="376" t="s">
        <v>218</v>
      </c>
      <c r="H48" s="376" t="s">
        <v>218</v>
      </c>
      <c r="I48" s="376" t="s">
        <v>218</v>
      </c>
      <c r="J48" s="330">
        <f>SUM(J49:J50)</f>
        <v>0</v>
      </c>
      <c r="K48" s="330">
        <f>SUM(K49:K50)</f>
        <v>0</v>
      </c>
      <c r="L48" s="330">
        <f>SUM(L49:L50)</f>
        <v>0</v>
      </c>
      <c r="M48" s="330">
        <f>SUM(M49:M50)</f>
        <v>0</v>
      </c>
      <c r="N48" s="376" t="s">
        <v>218</v>
      </c>
    </row>
    <row r="49" spans="1:14" s="29" customFormat="1" ht="24" thickTop="1" thickBot="1">
      <c r="A49" s="319" t="s">
        <v>4530</v>
      </c>
      <c r="B49" s="320">
        <v>2281</v>
      </c>
      <c r="C49" s="359">
        <v>280</v>
      </c>
      <c r="D49" s="331">
        <v>0</v>
      </c>
      <c r="E49" s="376" t="s">
        <v>218</v>
      </c>
      <c r="F49" s="376" t="s">
        <v>218</v>
      </c>
      <c r="G49" s="376" t="s">
        <v>218</v>
      </c>
      <c r="H49" s="376" t="s">
        <v>218</v>
      </c>
      <c r="I49" s="376" t="s">
        <v>218</v>
      </c>
      <c r="J49" s="331">
        <v>0</v>
      </c>
      <c r="K49" s="331">
        <v>0</v>
      </c>
      <c r="L49" s="331">
        <v>0</v>
      </c>
      <c r="M49" s="331">
        <v>0</v>
      </c>
      <c r="N49" s="376" t="s">
        <v>218</v>
      </c>
    </row>
    <row r="50" spans="1:14" s="29" customFormat="1" ht="24" thickTop="1" thickBot="1">
      <c r="A50" s="321" t="s">
        <v>4531</v>
      </c>
      <c r="B50" s="320">
        <v>2282</v>
      </c>
      <c r="C50" s="369">
        <v>290</v>
      </c>
      <c r="D50" s="331">
        <v>0</v>
      </c>
      <c r="E50" s="376" t="s">
        <v>218</v>
      </c>
      <c r="F50" s="376" t="s">
        <v>218</v>
      </c>
      <c r="G50" s="376" t="s">
        <v>218</v>
      </c>
      <c r="H50" s="376" t="s">
        <v>218</v>
      </c>
      <c r="I50" s="376" t="s">
        <v>218</v>
      </c>
      <c r="J50" s="331">
        <v>0</v>
      </c>
      <c r="K50" s="331">
        <v>0</v>
      </c>
      <c r="L50" s="331">
        <v>0</v>
      </c>
      <c r="M50" s="331">
        <v>0</v>
      </c>
      <c r="N50" s="376" t="s">
        <v>218</v>
      </c>
    </row>
    <row r="51" spans="1:14" s="371" customFormat="1" ht="12.75" thickTop="1" thickBot="1">
      <c r="A51" s="310" t="s">
        <v>4532</v>
      </c>
      <c r="B51" s="309">
        <v>2400</v>
      </c>
      <c r="C51" s="374">
        <v>300</v>
      </c>
      <c r="D51" s="328">
        <f>SUM(D52:D53)</f>
        <v>0</v>
      </c>
      <c r="E51" s="376" t="s">
        <v>218</v>
      </c>
      <c r="F51" s="376" t="s">
        <v>218</v>
      </c>
      <c r="G51" s="376" t="s">
        <v>218</v>
      </c>
      <c r="H51" s="376" t="s">
        <v>218</v>
      </c>
      <c r="I51" s="376" t="s">
        <v>218</v>
      </c>
      <c r="J51" s="328">
        <f>SUM(J52:J53)</f>
        <v>0</v>
      </c>
      <c r="K51" s="328">
        <f>SUM(K52:K53)</f>
        <v>0</v>
      </c>
      <c r="L51" s="328">
        <f>SUM(L52:L53)</f>
        <v>0</v>
      </c>
      <c r="M51" s="328">
        <f>SUM(M52:M53)</f>
        <v>0</v>
      </c>
      <c r="N51" s="376" t="s">
        <v>218</v>
      </c>
    </row>
    <row r="52" spans="1:14" s="373" customFormat="1" ht="12.75" thickTop="1" thickBot="1">
      <c r="A52" s="322" t="s">
        <v>4533</v>
      </c>
      <c r="B52" s="323">
        <v>2410</v>
      </c>
      <c r="C52" s="369">
        <v>310</v>
      </c>
      <c r="D52" s="332">
        <v>0</v>
      </c>
      <c r="E52" s="376" t="s">
        <v>218</v>
      </c>
      <c r="F52" s="376" t="s">
        <v>218</v>
      </c>
      <c r="G52" s="376" t="s">
        <v>218</v>
      </c>
      <c r="H52" s="376" t="s">
        <v>218</v>
      </c>
      <c r="I52" s="376" t="s">
        <v>218</v>
      </c>
      <c r="J52" s="332">
        <v>0</v>
      </c>
      <c r="K52" s="332">
        <v>0</v>
      </c>
      <c r="L52" s="332">
        <v>0</v>
      </c>
      <c r="M52" s="332">
        <v>0</v>
      </c>
      <c r="N52" s="376" t="s">
        <v>218</v>
      </c>
    </row>
    <row r="53" spans="1:14" s="373" customFormat="1" ht="12.75" thickTop="1" thickBot="1">
      <c r="A53" s="322" t="s">
        <v>4534</v>
      </c>
      <c r="B53" s="323">
        <v>2420</v>
      </c>
      <c r="C53" s="369">
        <v>320</v>
      </c>
      <c r="D53" s="332">
        <v>0</v>
      </c>
      <c r="E53" s="376" t="s">
        <v>218</v>
      </c>
      <c r="F53" s="376" t="s">
        <v>218</v>
      </c>
      <c r="G53" s="376" t="s">
        <v>218</v>
      </c>
      <c r="H53" s="376" t="s">
        <v>218</v>
      </c>
      <c r="I53" s="376" t="s">
        <v>218</v>
      </c>
      <c r="J53" s="332">
        <v>0</v>
      </c>
      <c r="K53" s="332">
        <v>0</v>
      </c>
      <c r="L53" s="332">
        <v>0</v>
      </c>
      <c r="M53" s="332">
        <v>0</v>
      </c>
      <c r="N53" s="376" t="s">
        <v>218</v>
      </c>
    </row>
    <row r="54" spans="1:14" s="371" customFormat="1" ht="12.75" thickTop="1" thickBot="1">
      <c r="A54" s="324" t="s">
        <v>4535</v>
      </c>
      <c r="B54" s="309">
        <v>2600</v>
      </c>
      <c r="C54" s="372">
        <v>330</v>
      </c>
      <c r="D54" s="328">
        <f>SUM(D55:D57)</f>
        <v>0</v>
      </c>
      <c r="E54" s="376" t="s">
        <v>218</v>
      </c>
      <c r="F54" s="376" t="s">
        <v>218</v>
      </c>
      <c r="G54" s="376" t="s">
        <v>218</v>
      </c>
      <c r="H54" s="376" t="s">
        <v>218</v>
      </c>
      <c r="I54" s="376" t="s">
        <v>218</v>
      </c>
      <c r="J54" s="328">
        <f>SUM(J55:J57)</f>
        <v>0</v>
      </c>
      <c r="K54" s="328">
        <f>SUM(K55:K57)</f>
        <v>0</v>
      </c>
      <c r="L54" s="328">
        <f>SUM(L55:L57)</f>
        <v>0</v>
      </c>
      <c r="M54" s="328">
        <f>SUM(M55:M57)</f>
        <v>0</v>
      </c>
      <c r="N54" s="376" t="s">
        <v>218</v>
      </c>
    </row>
    <row r="55" spans="1:14" s="373" customFormat="1" ht="24" thickTop="1" thickBot="1">
      <c r="A55" s="315" t="s">
        <v>242</v>
      </c>
      <c r="B55" s="323">
        <v>2610</v>
      </c>
      <c r="C55" s="369">
        <v>340</v>
      </c>
      <c r="D55" s="332">
        <v>0</v>
      </c>
      <c r="E55" s="376" t="s">
        <v>218</v>
      </c>
      <c r="F55" s="376" t="s">
        <v>218</v>
      </c>
      <c r="G55" s="376" t="s">
        <v>218</v>
      </c>
      <c r="H55" s="376" t="s">
        <v>218</v>
      </c>
      <c r="I55" s="376" t="s">
        <v>218</v>
      </c>
      <c r="J55" s="332">
        <v>0</v>
      </c>
      <c r="K55" s="332">
        <v>0</v>
      </c>
      <c r="L55" s="332">
        <v>0</v>
      </c>
      <c r="M55" s="332">
        <v>0</v>
      </c>
      <c r="N55" s="376" t="s">
        <v>218</v>
      </c>
    </row>
    <row r="56" spans="1:14" s="373" customFormat="1" ht="24" thickTop="1" thickBot="1">
      <c r="A56" s="315" t="s">
        <v>243</v>
      </c>
      <c r="B56" s="323">
        <v>2620</v>
      </c>
      <c r="C56" s="369">
        <v>350</v>
      </c>
      <c r="D56" s="346">
        <v>0</v>
      </c>
      <c r="E56" s="376" t="s">
        <v>218</v>
      </c>
      <c r="F56" s="376" t="s">
        <v>218</v>
      </c>
      <c r="G56" s="376" t="s">
        <v>218</v>
      </c>
      <c r="H56" s="376" t="s">
        <v>218</v>
      </c>
      <c r="I56" s="376" t="s">
        <v>218</v>
      </c>
      <c r="J56" s="378">
        <v>0</v>
      </c>
      <c r="K56" s="378">
        <v>0</v>
      </c>
      <c r="L56" s="378">
        <v>0</v>
      </c>
      <c r="M56" s="378">
        <v>0</v>
      </c>
      <c r="N56" s="376" t="s">
        <v>218</v>
      </c>
    </row>
    <row r="57" spans="1:14" s="373" customFormat="1" ht="24" thickTop="1" thickBot="1">
      <c r="A57" s="322" t="s">
        <v>4536</v>
      </c>
      <c r="B57" s="323">
        <v>2630</v>
      </c>
      <c r="C57" s="369">
        <v>360</v>
      </c>
      <c r="D57" s="379">
        <v>0</v>
      </c>
      <c r="E57" s="376" t="s">
        <v>218</v>
      </c>
      <c r="F57" s="376" t="s">
        <v>218</v>
      </c>
      <c r="G57" s="376" t="s">
        <v>218</v>
      </c>
      <c r="H57" s="376" t="s">
        <v>218</v>
      </c>
      <c r="I57" s="376" t="s">
        <v>218</v>
      </c>
      <c r="J57" s="379">
        <v>0</v>
      </c>
      <c r="K57" s="379">
        <v>0</v>
      </c>
      <c r="L57" s="379">
        <v>0</v>
      </c>
      <c r="M57" s="379">
        <v>0</v>
      </c>
      <c r="N57" s="376" t="s">
        <v>218</v>
      </c>
    </row>
    <row r="58" spans="1:14" s="371" customFormat="1" ht="12.75" thickTop="1" thickBot="1">
      <c r="A58" s="325" t="s">
        <v>4537</v>
      </c>
      <c r="B58" s="309">
        <v>2700</v>
      </c>
      <c r="C58" s="374">
        <v>370</v>
      </c>
      <c r="D58" s="328">
        <f>SUM(D59:D61)</f>
        <v>0</v>
      </c>
      <c r="E58" s="376" t="s">
        <v>218</v>
      </c>
      <c r="F58" s="376" t="s">
        <v>218</v>
      </c>
      <c r="G58" s="376" t="s">
        <v>218</v>
      </c>
      <c r="H58" s="376" t="s">
        <v>218</v>
      </c>
      <c r="I58" s="376" t="s">
        <v>218</v>
      </c>
      <c r="J58" s="328">
        <f>SUM(J59:J61)</f>
        <v>0</v>
      </c>
      <c r="K58" s="328">
        <f>SUM(K59:K61)</f>
        <v>0</v>
      </c>
      <c r="L58" s="328">
        <f>SUM(L59:L61)</f>
        <v>0</v>
      </c>
      <c r="M58" s="328">
        <f>SUM(M59:M61)</f>
        <v>0</v>
      </c>
      <c r="N58" s="376" t="s">
        <v>218</v>
      </c>
    </row>
    <row r="59" spans="1:14" s="373" customFormat="1" ht="12.75" thickTop="1" thickBot="1">
      <c r="A59" s="315" t="s">
        <v>4538</v>
      </c>
      <c r="B59" s="323">
        <v>2710</v>
      </c>
      <c r="C59" s="369">
        <v>380</v>
      </c>
      <c r="D59" s="332">
        <v>0</v>
      </c>
      <c r="E59" s="376" t="s">
        <v>218</v>
      </c>
      <c r="F59" s="376" t="s">
        <v>218</v>
      </c>
      <c r="G59" s="376" t="s">
        <v>218</v>
      </c>
      <c r="H59" s="376" t="s">
        <v>218</v>
      </c>
      <c r="I59" s="376" t="s">
        <v>218</v>
      </c>
      <c r="J59" s="332">
        <v>0</v>
      </c>
      <c r="K59" s="332">
        <v>0</v>
      </c>
      <c r="L59" s="332">
        <v>0</v>
      </c>
      <c r="M59" s="332">
        <v>0</v>
      </c>
      <c r="N59" s="376" t="s">
        <v>218</v>
      </c>
    </row>
    <row r="60" spans="1:14" s="373" customFormat="1" ht="12.75" thickTop="1" thickBot="1">
      <c r="A60" s="315" t="s">
        <v>4539</v>
      </c>
      <c r="B60" s="323">
        <v>2720</v>
      </c>
      <c r="C60" s="369">
        <v>390</v>
      </c>
      <c r="D60" s="332">
        <v>0</v>
      </c>
      <c r="E60" s="376" t="s">
        <v>218</v>
      </c>
      <c r="F60" s="376" t="s">
        <v>218</v>
      </c>
      <c r="G60" s="376" t="s">
        <v>218</v>
      </c>
      <c r="H60" s="376" t="s">
        <v>218</v>
      </c>
      <c r="I60" s="376" t="s">
        <v>218</v>
      </c>
      <c r="J60" s="332">
        <v>0</v>
      </c>
      <c r="K60" s="332">
        <v>0</v>
      </c>
      <c r="L60" s="332">
        <v>0</v>
      </c>
      <c r="M60" s="332">
        <v>0</v>
      </c>
      <c r="N60" s="376" t="s">
        <v>218</v>
      </c>
    </row>
    <row r="61" spans="1:14" s="373" customFormat="1" ht="12.75" thickTop="1" thickBot="1">
      <c r="A61" s="315" t="s">
        <v>4540</v>
      </c>
      <c r="B61" s="323">
        <v>2730</v>
      </c>
      <c r="C61" s="369">
        <v>400</v>
      </c>
      <c r="D61" s="332">
        <v>0</v>
      </c>
      <c r="E61" s="376" t="s">
        <v>218</v>
      </c>
      <c r="F61" s="376" t="s">
        <v>218</v>
      </c>
      <c r="G61" s="376" t="s">
        <v>218</v>
      </c>
      <c r="H61" s="376" t="s">
        <v>218</v>
      </c>
      <c r="I61" s="376" t="s">
        <v>218</v>
      </c>
      <c r="J61" s="332">
        <v>0</v>
      </c>
      <c r="K61" s="332">
        <v>0</v>
      </c>
      <c r="L61" s="332">
        <v>0</v>
      </c>
      <c r="M61" s="332">
        <v>0</v>
      </c>
      <c r="N61" s="376" t="s">
        <v>218</v>
      </c>
    </row>
    <row r="62" spans="1:14" s="371" customFormat="1" ht="12.75" thickTop="1" thickBot="1">
      <c r="A62" s="325" t="s">
        <v>4541</v>
      </c>
      <c r="B62" s="309">
        <v>2800</v>
      </c>
      <c r="C62" s="374">
        <v>410</v>
      </c>
      <c r="D62" s="333">
        <v>0</v>
      </c>
      <c r="E62" s="376" t="s">
        <v>218</v>
      </c>
      <c r="F62" s="376" t="s">
        <v>218</v>
      </c>
      <c r="G62" s="376" t="s">
        <v>218</v>
      </c>
      <c r="H62" s="376" t="s">
        <v>218</v>
      </c>
      <c r="I62" s="376" t="s">
        <v>218</v>
      </c>
      <c r="J62" s="333">
        <v>0</v>
      </c>
      <c r="K62" s="333">
        <v>0</v>
      </c>
      <c r="L62" s="333">
        <v>0</v>
      </c>
      <c r="M62" s="333">
        <v>0</v>
      </c>
      <c r="N62" s="376" t="s">
        <v>218</v>
      </c>
    </row>
    <row r="63" spans="1:14" s="371" customFormat="1" ht="12.75" thickTop="1" thickBot="1">
      <c r="A63" s="309" t="s">
        <v>4542</v>
      </c>
      <c r="B63" s="309">
        <v>3000</v>
      </c>
      <c r="C63" s="374">
        <v>420</v>
      </c>
      <c r="D63" s="328">
        <f>D64+D78</f>
        <v>0</v>
      </c>
      <c r="E63" s="376" t="s">
        <v>218</v>
      </c>
      <c r="F63" s="376" t="s">
        <v>218</v>
      </c>
      <c r="G63" s="376" t="s">
        <v>218</v>
      </c>
      <c r="H63" s="376" t="s">
        <v>218</v>
      </c>
      <c r="I63" s="376" t="s">
        <v>218</v>
      </c>
      <c r="J63" s="328">
        <f>J64+J78</f>
        <v>0</v>
      </c>
      <c r="K63" s="328">
        <f>K64+K78</f>
        <v>0</v>
      </c>
      <c r="L63" s="328">
        <f>L64+L78</f>
        <v>0</v>
      </c>
      <c r="M63" s="328">
        <f>M64+M78</f>
        <v>0</v>
      </c>
      <c r="N63" s="376" t="s">
        <v>218</v>
      </c>
    </row>
    <row r="64" spans="1:14" s="371" customFormat="1" ht="12.75" thickTop="1" thickBot="1">
      <c r="A64" s="310" t="s">
        <v>180</v>
      </c>
      <c r="B64" s="309">
        <v>3100</v>
      </c>
      <c r="C64" s="374">
        <v>430</v>
      </c>
      <c r="D64" s="328">
        <f>D65+D66+D69+D72+D76+D77</f>
        <v>0</v>
      </c>
      <c r="E64" s="376" t="s">
        <v>218</v>
      </c>
      <c r="F64" s="376" t="s">
        <v>218</v>
      </c>
      <c r="G64" s="376" t="s">
        <v>218</v>
      </c>
      <c r="H64" s="376" t="s">
        <v>218</v>
      </c>
      <c r="I64" s="376" t="s">
        <v>218</v>
      </c>
      <c r="J64" s="328">
        <f>J65+J66+J69+J72+J76+J77</f>
        <v>0</v>
      </c>
      <c r="K64" s="328">
        <f>K65+K66+K69+K72+K76+K77</f>
        <v>0</v>
      </c>
      <c r="L64" s="328">
        <f>L65+L66+L69+L72+L76+L77</f>
        <v>0</v>
      </c>
      <c r="M64" s="328">
        <f>M65+M66+M69+M72+M76+M77</f>
        <v>0</v>
      </c>
      <c r="N64" s="376" t="s">
        <v>218</v>
      </c>
    </row>
    <row r="65" spans="1:14" s="373" customFormat="1" ht="24" thickTop="1" thickBot="1">
      <c r="A65" s="315" t="s">
        <v>249</v>
      </c>
      <c r="B65" s="323">
        <v>3110</v>
      </c>
      <c r="C65" s="369">
        <v>440</v>
      </c>
      <c r="D65" s="332">
        <v>0</v>
      </c>
      <c r="E65" s="376" t="s">
        <v>218</v>
      </c>
      <c r="F65" s="376" t="s">
        <v>218</v>
      </c>
      <c r="G65" s="376" t="s">
        <v>218</v>
      </c>
      <c r="H65" s="376" t="s">
        <v>218</v>
      </c>
      <c r="I65" s="376" t="s">
        <v>218</v>
      </c>
      <c r="J65" s="332">
        <v>0</v>
      </c>
      <c r="K65" s="332">
        <v>0</v>
      </c>
      <c r="L65" s="332">
        <v>0</v>
      </c>
      <c r="M65" s="332">
        <v>0</v>
      </c>
      <c r="N65" s="376" t="s">
        <v>218</v>
      </c>
    </row>
    <row r="66" spans="1:14" s="373" customFormat="1" ht="12.75" thickTop="1" thickBot="1">
      <c r="A66" s="322" t="s">
        <v>250</v>
      </c>
      <c r="B66" s="323">
        <v>3120</v>
      </c>
      <c r="C66" s="369">
        <v>450</v>
      </c>
      <c r="D66" s="330">
        <f>SUM(D67:D68)</f>
        <v>0</v>
      </c>
      <c r="E66" s="376" t="s">
        <v>218</v>
      </c>
      <c r="F66" s="376" t="s">
        <v>218</v>
      </c>
      <c r="G66" s="376" t="s">
        <v>218</v>
      </c>
      <c r="H66" s="376" t="s">
        <v>218</v>
      </c>
      <c r="I66" s="376" t="s">
        <v>218</v>
      </c>
      <c r="J66" s="330">
        <f>SUM(J67:J68)</f>
        <v>0</v>
      </c>
      <c r="K66" s="330">
        <f>SUM(K67:K68)</f>
        <v>0</v>
      </c>
      <c r="L66" s="330">
        <f>SUM(L67:L68)</f>
        <v>0</v>
      </c>
      <c r="M66" s="330">
        <f>SUM(M67:M68)</f>
        <v>0</v>
      </c>
      <c r="N66" s="376" t="s">
        <v>218</v>
      </c>
    </row>
    <row r="67" spans="1:14" s="29" customFormat="1" ht="12.75" thickTop="1" thickBot="1">
      <c r="A67" s="321" t="s">
        <v>4543</v>
      </c>
      <c r="B67" s="320">
        <v>3121</v>
      </c>
      <c r="C67" s="359">
        <v>460</v>
      </c>
      <c r="D67" s="331">
        <v>0</v>
      </c>
      <c r="E67" s="376" t="s">
        <v>218</v>
      </c>
      <c r="F67" s="376" t="s">
        <v>218</v>
      </c>
      <c r="G67" s="376" t="s">
        <v>218</v>
      </c>
      <c r="H67" s="376" t="s">
        <v>218</v>
      </c>
      <c r="I67" s="376" t="s">
        <v>218</v>
      </c>
      <c r="J67" s="331">
        <v>0</v>
      </c>
      <c r="K67" s="331">
        <v>0</v>
      </c>
      <c r="L67" s="331">
        <v>0</v>
      </c>
      <c r="M67" s="331">
        <v>0</v>
      </c>
      <c r="N67" s="376" t="s">
        <v>218</v>
      </c>
    </row>
    <row r="68" spans="1:14" s="29" customFormat="1" ht="12.75" thickTop="1" thickBot="1">
      <c r="A68" s="321" t="s">
        <v>4544</v>
      </c>
      <c r="B68" s="320">
        <v>3122</v>
      </c>
      <c r="C68" s="359">
        <v>470</v>
      </c>
      <c r="D68" s="331">
        <v>0</v>
      </c>
      <c r="E68" s="376" t="s">
        <v>218</v>
      </c>
      <c r="F68" s="376" t="s">
        <v>218</v>
      </c>
      <c r="G68" s="376" t="s">
        <v>218</v>
      </c>
      <c r="H68" s="376" t="s">
        <v>218</v>
      </c>
      <c r="I68" s="376" t="s">
        <v>218</v>
      </c>
      <c r="J68" s="331">
        <v>0</v>
      </c>
      <c r="K68" s="331">
        <v>0</v>
      </c>
      <c r="L68" s="331">
        <v>0</v>
      </c>
      <c r="M68" s="331">
        <v>0</v>
      </c>
      <c r="N68" s="376" t="s">
        <v>218</v>
      </c>
    </row>
    <row r="69" spans="1:14" s="373" customFormat="1" ht="12.75" thickTop="1" thickBot="1">
      <c r="A69" s="311" t="s">
        <v>253</v>
      </c>
      <c r="B69" s="323">
        <v>3130</v>
      </c>
      <c r="C69" s="369">
        <v>480</v>
      </c>
      <c r="D69" s="330">
        <f>SUM(D70:D71)</f>
        <v>0</v>
      </c>
      <c r="E69" s="376" t="s">
        <v>218</v>
      </c>
      <c r="F69" s="376" t="s">
        <v>218</v>
      </c>
      <c r="G69" s="376" t="s">
        <v>218</v>
      </c>
      <c r="H69" s="376" t="s">
        <v>218</v>
      </c>
      <c r="I69" s="376" t="s">
        <v>218</v>
      </c>
      <c r="J69" s="330">
        <f>SUM(J70:J71)</f>
        <v>0</v>
      </c>
      <c r="K69" s="330">
        <f>SUM(K70:K71)</f>
        <v>0</v>
      </c>
      <c r="L69" s="330">
        <f>SUM(L70:L71)</f>
        <v>0</v>
      </c>
      <c r="M69" s="330">
        <f>SUM(M70:M71)</f>
        <v>0</v>
      </c>
      <c r="N69" s="376" t="s">
        <v>218</v>
      </c>
    </row>
    <row r="70" spans="1:14" s="29" customFormat="1" ht="12.75" thickTop="1" thickBot="1">
      <c r="A70" s="321" t="s">
        <v>4545</v>
      </c>
      <c r="B70" s="320">
        <v>3131</v>
      </c>
      <c r="C70" s="359">
        <v>490</v>
      </c>
      <c r="D70" s="331">
        <v>0</v>
      </c>
      <c r="E70" s="376" t="s">
        <v>218</v>
      </c>
      <c r="F70" s="376" t="s">
        <v>218</v>
      </c>
      <c r="G70" s="376" t="s">
        <v>218</v>
      </c>
      <c r="H70" s="376" t="s">
        <v>218</v>
      </c>
      <c r="I70" s="376" t="s">
        <v>218</v>
      </c>
      <c r="J70" s="331">
        <v>0</v>
      </c>
      <c r="K70" s="331">
        <v>0</v>
      </c>
      <c r="L70" s="331">
        <v>0</v>
      </c>
      <c r="M70" s="331">
        <v>0</v>
      </c>
      <c r="N70" s="376" t="s">
        <v>218</v>
      </c>
    </row>
    <row r="71" spans="1:14" s="29" customFormat="1" ht="12.75" thickTop="1" thickBot="1">
      <c r="A71" s="321" t="s">
        <v>181</v>
      </c>
      <c r="B71" s="320">
        <v>3132</v>
      </c>
      <c r="C71" s="359">
        <v>500</v>
      </c>
      <c r="D71" s="331">
        <v>0</v>
      </c>
      <c r="E71" s="376" t="s">
        <v>218</v>
      </c>
      <c r="F71" s="376" t="s">
        <v>218</v>
      </c>
      <c r="G71" s="376" t="s">
        <v>218</v>
      </c>
      <c r="H71" s="376" t="s">
        <v>218</v>
      </c>
      <c r="I71" s="376" t="s">
        <v>218</v>
      </c>
      <c r="J71" s="331">
        <v>0</v>
      </c>
      <c r="K71" s="331">
        <v>0</v>
      </c>
      <c r="L71" s="331">
        <v>0</v>
      </c>
      <c r="M71" s="331">
        <v>0</v>
      </c>
      <c r="N71" s="376" t="s">
        <v>218</v>
      </c>
    </row>
    <row r="72" spans="1:14" s="373" customFormat="1" ht="12.75" thickTop="1" thickBot="1">
      <c r="A72" s="311" t="s">
        <v>182</v>
      </c>
      <c r="B72" s="323">
        <v>3140</v>
      </c>
      <c r="C72" s="369">
        <v>510</v>
      </c>
      <c r="D72" s="330">
        <f>SUM(D73:D75)</f>
        <v>0</v>
      </c>
      <c r="E72" s="376" t="s">
        <v>218</v>
      </c>
      <c r="F72" s="376" t="s">
        <v>218</v>
      </c>
      <c r="G72" s="376" t="s">
        <v>218</v>
      </c>
      <c r="H72" s="376" t="s">
        <v>218</v>
      </c>
      <c r="I72" s="376" t="s">
        <v>218</v>
      </c>
      <c r="J72" s="330">
        <f>SUM(J73:J75)</f>
        <v>0</v>
      </c>
      <c r="K72" s="330">
        <f>SUM(K73:K75)</f>
        <v>0</v>
      </c>
      <c r="L72" s="330">
        <f>SUM(L73:L75)</f>
        <v>0</v>
      </c>
      <c r="M72" s="330">
        <f>SUM(M73:M75)</f>
        <v>0</v>
      </c>
      <c r="N72" s="376" t="s">
        <v>218</v>
      </c>
    </row>
    <row r="73" spans="1:14" s="29" customFormat="1" ht="13.5" thickTop="1" thickBot="1">
      <c r="A73" s="349" t="s">
        <v>4546</v>
      </c>
      <c r="B73" s="320">
        <v>3141</v>
      </c>
      <c r="C73" s="359">
        <v>520</v>
      </c>
      <c r="D73" s="331">
        <v>0</v>
      </c>
      <c r="E73" s="376" t="s">
        <v>218</v>
      </c>
      <c r="F73" s="376" t="s">
        <v>218</v>
      </c>
      <c r="G73" s="376" t="s">
        <v>218</v>
      </c>
      <c r="H73" s="376" t="s">
        <v>218</v>
      </c>
      <c r="I73" s="376" t="s">
        <v>218</v>
      </c>
      <c r="J73" s="331">
        <v>0</v>
      </c>
      <c r="K73" s="331">
        <v>0</v>
      </c>
      <c r="L73" s="331">
        <v>0</v>
      </c>
      <c r="M73" s="331">
        <v>0</v>
      </c>
      <c r="N73" s="376" t="s">
        <v>218</v>
      </c>
    </row>
    <row r="74" spans="1:14" s="29" customFormat="1" ht="13.5" thickTop="1" thickBot="1">
      <c r="A74" s="349" t="s">
        <v>4547</v>
      </c>
      <c r="B74" s="320">
        <v>3142</v>
      </c>
      <c r="C74" s="359">
        <v>530</v>
      </c>
      <c r="D74" s="331">
        <v>0</v>
      </c>
      <c r="E74" s="376" t="s">
        <v>218</v>
      </c>
      <c r="F74" s="376" t="s">
        <v>218</v>
      </c>
      <c r="G74" s="376" t="s">
        <v>218</v>
      </c>
      <c r="H74" s="376" t="s">
        <v>218</v>
      </c>
      <c r="I74" s="376" t="s">
        <v>218</v>
      </c>
      <c r="J74" s="331">
        <v>0</v>
      </c>
      <c r="K74" s="331">
        <v>0</v>
      </c>
      <c r="L74" s="331">
        <v>0</v>
      </c>
      <c r="M74" s="331">
        <v>0</v>
      </c>
      <c r="N74" s="376" t="s">
        <v>218</v>
      </c>
    </row>
    <row r="75" spans="1:14" s="29" customFormat="1" ht="13.5" thickTop="1" thickBot="1">
      <c r="A75" s="349" t="s">
        <v>4548</v>
      </c>
      <c r="B75" s="320">
        <v>3143</v>
      </c>
      <c r="C75" s="359">
        <v>540</v>
      </c>
      <c r="D75" s="331">
        <v>0</v>
      </c>
      <c r="E75" s="376" t="s">
        <v>218</v>
      </c>
      <c r="F75" s="376" t="s">
        <v>218</v>
      </c>
      <c r="G75" s="376" t="s">
        <v>218</v>
      </c>
      <c r="H75" s="376" t="s">
        <v>218</v>
      </c>
      <c r="I75" s="376" t="s">
        <v>218</v>
      </c>
      <c r="J75" s="331">
        <v>0</v>
      </c>
      <c r="K75" s="331">
        <v>0</v>
      </c>
      <c r="L75" s="331">
        <v>0</v>
      </c>
      <c r="M75" s="331">
        <v>0</v>
      </c>
      <c r="N75" s="376" t="s">
        <v>218</v>
      </c>
    </row>
    <row r="76" spans="1:14" s="373" customFormat="1" ht="12.75" thickTop="1" thickBot="1">
      <c r="A76" s="311" t="s">
        <v>255</v>
      </c>
      <c r="B76" s="323">
        <v>3150</v>
      </c>
      <c r="C76" s="369">
        <v>550</v>
      </c>
      <c r="D76" s="332">
        <v>0</v>
      </c>
      <c r="E76" s="376" t="s">
        <v>218</v>
      </c>
      <c r="F76" s="376" t="s">
        <v>218</v>
      </c>
      <c r="G76" s="376" t="s">
        <v>218</v>
      </c>
      <c r="H76" s="376" t="s">
        <v>218</v>
      </c>
      <c r="I76" s="376" t="s">
        <v>218</v>
      </c>
      <c r="J76" s="332">
        <v>0</v>
      </c>
      <c r="K76" s="332">
        <v>0</v>
      </c>
      <c r="L76" s="332">
        <v>0</v>
      </c>
      <c r="M76" s="332">
        <v>0</v>
      </c>
      <c r="N76" s="376" t="s">
        <v>218</v>
      </c>
    </row>
    <row r="77" spans="1:14" s="373" customFormat="1" ht="12.75" thickTop="1" thickBot="1">
      <c r="A77" s="311" t="s">
        <v>4549</v>
      </c>
      <c r="B77" s="323">
        <v>3160</v>
      </c>
      <c r="C77" s="369">
        <v>560</v>
      </c>
      <c r="D77" s="332">
        <v>0</v>
      </c>
      <c r="E77" s="376" t="s">
        <v>218</v>
      </c>
      <c r="F77" s="376" t="s">
        <v>218</v>
      </c>
      <c r="G77" s="376" t="s">
        <v>218</v>
      </c>
      <c r="H77" s="376" t="s">
        <v>218</v>
      </c>
      <c r="I77" s="376" t="s">
        <v>218</v>
      </c>
      <c r="J77" s="332">
        <v>0</v>
      </c>
      <c r="K77" s="332">
        <v>0</v>
      </c>
      <c r="L77" s="332">
        <v>0</v>
      </c>
      <c r="M77" s="332">
        <v>0</v>
      </c>
      <c r="N77" s="376" t="s">
        <v>218</v>
      </c>
    </row>
    <row r="78" spans="1:14" s="371" customFormat="1" ht="12.75" thickTop="1" thickBot="1">
      <c r="A78" s="310" t="s">
        <v>257</v>
      </c>
      <c r="B78" s="309">
        <v>3200</v>
      </c>
      <c r="C78" s="374">
        <v>570</v>
      </c>
      <c r="D78" s="328">
        <f>SUM(D79:D81)</f>
        <v>0</v>
      </c>
      <c r="E78" s="376" t="s">
        <v>218</v>
      </c>
      <c r="F78" s="376" t="s">
        <v>218</v>
      </c>
      <c r="G78" s="376" t="s">
        <v>218</v>
      </c>
      <c r="H78" s="376" t="s">
        <v>218</v>
      </c>
      <c r="I78" s="376" t="s">
        <v>218</v>
      </c>
      <c r="J78" s="328">
        <f>SUM(J79:J81)</f>
        <v>0</v>
      </c>
      <c r="K78" s="328">
        <f>SUM(K79:K81)</f>
        <v>0</v>
      </c>
      <c r="L78" s="328">
        <f>SUM(L79:L81)</f>
        <v>0</v>
      </c>
      <c r="M78" s="328">
        <f>SUM(M79:M81)</f>
        <v>0</v>
      </c>
      <c r="N78" s="376" t="s">
        <v>218</v>
      </c>
    </row>
    <row r="79" spans="1:14" s="373" customFormat="1" ht="24" thickTop="1" thickBot="1">
      <c r="A79" s="315" t="s">
        <v>578</v>
      </c>
      <c r="B79" s="323">
        <v>3210</v>
      </c>
      <c r="C79" s="369">
        <v>580</v>
      </c>
      <c r="D79" s="332">
        <v>0</v>
      </c>
      <c r="E79" s="376" t="s">
        <v>218</v>
      </c>
      <c r="F79" s="376" t="s">
        <v>218</v>
      </c>
      <c r="G79" s="376" t="s">
        <v>218</v>
      </c>
      <c r="H79" s="376" t="s">
        <v>218</v>
      </c>
      <c r="I79" s="376" t="s">
        <v>218</v>
      </c>
      <c r="J79" s="332">
        <v>0</v>
      </c>
      <c r="K79" s="332">
        <v>0</v>
      </c>
      <c r="L79" s="332">
        <v>0</v>
      </c>
      <c r="M79" s="332">
        <v>0</v>
      </c>
      <c r="N79" s="376" t="s">
        <v>218</v>
      </c>
    </row>
    <row r="80" spans="1:14" s="373" customFormat="1" ht="24" thickTop="1" thickBot="1">
      <c r="A80" s="315" t="s">
        <v>259</v>
      </c>
      <c r="B80" s="323">
        <v>3220</v>
      </c>
      <c r="C80" s="369">
        <v>590</v>
      </c>
      <c r="D80" s="332">
        <v>0</v>
      </c>
      <c r="E80" s="376" t="s">
        <v>218</v>
      </c>
      <c r="F80" s="376" t="s">
        <v>218</v>
      </c>
      <c r="G80" s="376" t="s">
        <v>218</v>
      </c>
      <c r="H80" s="376" t="s">
        <v>218</v>
      </c>
      <c r="I80" s="376" t="s">
        <v>218</v>
      </c>
      <c r="J80" s="332">
        <v>0</v>
      </c>
      <c r="K80" s="332">
        <v>0</v>
      </c>
      <c r="L80" s="332">
        <v>0</v>
      </c>
      <c r="M80" s="332">
        <v>0</v>
      </c>
      <c r="N80" s="376" t="s">
        <v>218</v>
      </c>
    </row>
    <row r="81" spans="1:14" s="373" customFormat="1" ht="24" thickTop="1" thickBot="1">
      <c r="A81" s="311" t="s">
        <v>4550</v>
      </c>
      <c r="B81" s="323">
        <v>3230</v>
      </c>
      <c r="C81" s="369">
        <v>600</v>
      </c>
      <c r="D81" s="332">
        <v>0</v>
      </c>
      <c r="E81" s="376" t="s">
        <v>218</v>
      </c>
      <c r="F81" s="376" t="s">
        <v>218</v>
      </c>
      <c r="G81" s="376" t="s">
        <v>218</v>
      </c>
      <c r="H81" s="376" t="s">
        <v>218</v>
      </c>
      <c r="I81" s="376" t="s">
        <v>218</v>
      </c>
      <c r="J81" s="332">
        <v>0</v>
      </c>
      <c r="K81" s="332">
        <v>0</v>
      </c>
      <c r="L81" s="332">
        <v>0</v>
      </c>
      <c r="M81" s="332">
        <v>0</v>
      </c>
      <c r="N81" s="376" t="s">
        <v>218</v>
      </c>
    </row>
    <row r="82" spans="1:14" s="373" customFormat="1" ht="13.5" customHeight="1" thickTop="1" thickBot="1">
      <c r="A82" s="315" t="s">
        <v>260</v>
      </c>
      <c r="B82" s="323">
        <v>3240</v>
      </c>
      <c r="C82" s="369">
        <v>610</v>
      </c>
      <c r="D82" s="332">
        <v>0</v>
      </c>
      <c r="E82" s="376" t="s">
        <v>218</v>
      </c>
      <c r="F82" s="376" t="s">
        <v>218</v>
      </c>
      <c r="G82" s="376" t="s">
        <v>218</v>
      </c>
      <c r="H82" s="376" t="s">
        <v>218</v>
      </c>
      <c r="I82" s="376" t="s">
        <v>218</v>
      </c>
      <c r="J82" s="332">
        <v>0</v>
      </c>
      <c r="K82" s="332">
        <v>0</v>
      </c>
      <c r="L82" s="332">
        <v>0</v>
      </c>
      <c r="M82" s="332">
        <v>0</v>
      </c>
      <c r="N82" s="376" t="s">
        <v>218</v>
      </c>
    </row>
    <row r="83" spans="1:14" s="29" customFormat="1" ht="12" hidden="1" customHeight="1" thickTop="1" thickBot="1">
      <c r="A83" s="298"/>
      <c r="B83" s="356"/>
      <c r="C83" s="296"/>
      <c r="D83" s="357"/>
      <c r="E83" s="358"/>
      <c r="F83" s="358"/>
      <c r="G83" s="358"/>
      <c r="H83" s="358"/>
      <c r="I83" s="358"/>
      <c r="J83" s="357"/>
      <c r="K83" s="357"/>
      <c r="L83" s="357"/>
      <c r="M83" s="357"/>
      <c r="N83" s="358"/>
    </row>
    <row r="84" spans="1:14" s="29" customFormat="1" ht="12" hidden="1" customHeight="1" thickTop="1" thickBot="1">
      <c r="A84" s="321"/>
      <c r="B84" s="320"/>
      <c r="C84" s="152"/>
      <c r="D84" s="155"/>
      <c r="E84" s="292"/>
      <c r="F84" s="292"/>
      <c r="G84" s="292"/>
      <c r="H84" s="292"/>
      <c r="I84" s="292"/>
      <c r="J84" s="155"/>
      <c r="K84" s="155"/>
      <c r="L84" s="155"/>
      <c r="M84" s="155"/>
      <c r="N84" s="292"/>
    </row>
    <row r="85" spans="1:14" s="29" customFormat="1" ht="12" hidden="1" customHeight="1" thickTop="1" thickBot="1">
      <c r="A85" s="321"/>
      <c r="B85" s="320"/>
      <c r="C85" s="152"/>
      <c r="D85" s="155"/>
      <c r="E85" s="39"/>
      <c r="F85" s="39"/>
      <c r="G85" s="39"/>
      <c r="H85" s="39"/>
      <c r="I85" s="39"/>
      <c r="J85" s="155"/>
      <c r="K85" s="155"/>
      <c r="L85" s="155"/>
      <c r="M85" s="155"/>
      <c r="N85" s="39"/>
    </row>
    <row r="86" spans="1:14" s="29" customFormat="1" ht="12" hidden="1" customHeight="1" thickTop="1" thickBot="1">
      <c r="A86" s="327"/>
      <c r="B86" s="320"/>
      <c r="C86" s="11"/>
      <c r="D86" s="39"/>
      <c r="E86" s="39"/>
      <c r="F86" s="39"/>
      <c r="G86" s="39"/>
      <c r="H86" s="39"/>
      <c r="I86" s="39"/>
      <c r="J86" s="39"/>
      <c r="K86" s="39"/>
      <c r="L86" s="39"/>
      <c r="M86" s="39"/>
      <c r="N86" s="39"/>
    </row>
    <row r="87" spans="1:14" s="29" customFormat="1" ht="12" hidden="1" customHeight="1" thickTop="1" thickBot="1">
      <c r="A87" s="309"/>
      <c r="B87" s="309"/>
      <c r="C87" s="11"/>
      <c r="D87" s="39"/>
      <c r="E87" s="39"/>
      <c r="F87" s="39"/>
      <c r="G87" s="39"/>
      <c r="H87" s="39"/>
      <c r="I87" s="39"/>
      <c r="J87" s="39"/>
      <c r="K87" s="39"/>
      <c r="L87" s="39"/>
      <c r="M87" s="39"/>
      <c r="N87" s="39"/>
    </row>
    <row r="88" spans="1:14" s="29" customFormat="1" ht="12" hidden="1" customHeight="1" thickTop="1" thickBot="1">
      <c r="A88" s="311"/>
      <c r="B88" s="323"/>
      <c r="C88" s="11"/>
      <c r="D88" s="39"/>
      <c r="E88" s="39"/>
      <c r="F88" s="39"/>
      <c r="G88" s="39"/>
      <c r="H88" s="39"/>
      <c r="I88" s="39"/>
      <c r="J88" s="39"/>
      <c r="K88" s="39"/>
      <c r="L88" s="39"/>
      <c r="M88" s="39"/>
      <c r="N88" s="39"/>
    </row>
    <row r="89" spans="1:14" s="29" customFormat="1" ht="12" hidden="1" customHeight="1" thickTop="1" thickBot="1">
      <c r="A89" s="321"/>
      <c r="B89" s="320"/>
      <c r="C89" s="11"/>
      <c r="D89" s="39"/>
      <c r="E89" s="39"/>
      <c r="F89" s="39"/>
      <c r="G89" s="39"/>
      <c r="H89" s="39"/>
      <c r="I89" s="39"/>
      <c r="J89" s="39"/>
      <c r="K89" s="39"/>
      <c r="L89" s="39"/>
      <c r="M89" s="39"/>
      <c r="N89" s="39"/>
    </row>
    <row r="90" spans="1:14" s="29" customFormat="1" ht="12" hidden="1" customHeight="1" thickTop="1" thickBot="1">
      <c r="A90" s="321"/>
      <c r="B90" s="320"/>
      <c r="C90" s="11"/>
      <c r="D90" s="39"/>
      <c r="E90" s="39"/>
      <c r="F90" s="39"/>
      <c r="G90" s="39"/>
      <c r="H90" s="39"/>
      <c r="I90" s="39"/>
      <c r="J90" s="39"/>
      <c r="K90" s="39"/>
      <c r="L90" s="39"/>
      <c r="M90" s="39"/>
      <c r="N90" s="39"/>
    </row>
    <row r="91" spans="1:14" s="29" customFormat="1" ht="12" hidden="1" customHeight="1" thickTop="1">
      <c r="A91" s="104"/>
      <c r="B91" s="105"/>
      <c r="C91" s="11"/>
      <c r="D91" s="39"/>
      <c r="E91" s="39"/>
      <c r="F91" s="39"/>
      <c r="G91" s="39"/>
      <c r="H91" s="39"/>
      <c r="I91" s="39"/>
      <c r="J91" s="39"/>
      <c r="K91" s="39"/>
      <c r="L91" s="39"/>
      <c r="M91" s="39"/>
      <c r="N91" s="39"/>
    </row>
    <row r="92" spans="1:14" s="29" customFormat="1" ht="12" hidden="1" customHeight="1">
      <c r="A92" s="118"/>
      <c r="B92" s="97"/>
      <c r="C92" s="11"/>
      <c r="D92" s="39"/>
      <c r="E92" s="39"/>
      <c r="F92" s="39"/>
      <c r="G92" s="39"/>
      <c r="H92" s="39"/>
      <c r="I92" s="39"/>
      <c r="J92" s="39"/>
      <c r="K92" s="39"/>
      <c r="L92" s="39"/>
      <c r="M92" s="39"/>
      <c r="N92" s="39"/>
    </row>
    <row r="93" spans="1:14" s="29" customFormat="1" ht="12" hidden="1" customHeight="1">
      <c r="A93" s="118"/>
      <c r="B93" s="97"/>
      <c r="C93" s="11"/>
      <c r="D93" s="39"/>
      <c r="E93" s="39"/>
      <c r="F93" s="39"/>
      <c r="G93" s="39"/>
      <c r="H93" s="39"/>
      <c r="I93" s="39"/>
      <c r="J93" s="39"/>
      <c r="K93" s="39"/>
      <c r="L93" s="39"/>
      <c r="M93" s="39"/>
      <c r="N93" s="39"/>
    </row>
    <row r="94" spans="1:14" s="29" customFormat="1" ht="12" hidden="1" customHeight="1">
      <c r="A94" s="96"/>
      <c r="B94" s="97"/>
      <c r="C94" s="11"/>
      <c r="D94" s="39"/>
      <c r="E94" s="39"/>
      <c r="F94" s="39"/>
      <c r="G94" s="39"/>
      <c r="H94" s="39"/>
      <c r="I94" s="39"/>
      <c r="J94" s="39"/>
      <c r="K94" s="39"/>
      <c r="L94" s="39"/>
      <c r="M94" s="39"/>
      <c r="N94" s="39"/>
    </row>
    <row r="95" spans="1:14" s="29" customFormat="1" ht="12" hidden="1" customHeight="1">
      <c r="A95" s="102"/>
      <c r="B95" s="103"/>
      <c r="C95" s="11"/>
      <c r="D95" s="39"/>
      <c r="E95" s="39"/>
      <c r="F95" s="39"/>
      <c r="G95" s="39"/>
      <c r="H95" s="39"/>
      <c r="I95" s="39"/>
      <c r="J95" s="39"/>
      <c r="K95" s="39"/>
      <c r="L95" s="39"/>
      <c r="M95" s="39"/>
      <c r="N95" s="39"/>
    </row>
    <row r="96" spans="1:14" ht="12" hidden="1" customHeight="1">
      <c r="A96" s="104"/>
      <c r="B96" s="105"/>
      <c r="C96" s="11"/>
      <c r="D96" s="39"/>
      <c r="E96" s="39"/>
      <c r="F96" s="39"/>
      <c r="G96" s="39"/>
      <c r="H96" s="39"/>
      <c r="I96" s="39"/>
      <c r="J96" s="39"/>
      <c r="K96" s="39"/>
      <c r="L96" s="39"/>
      <c r="M96" s="39"/>
      <c r="N96" s="39"/>
    </row>
    <row r="97" spans="1:14" ht="12" hidden="1" customHeight="1">
      <c r="A97" s="104"/>
      <c r="B97" s="105"/>
      <c r="C97" s="11"/>
      <c r="D97" s="39"/>
      <c r="E97" s="39"/>
      <c r="F97" s="39"/>
      <c r="G97" s="39"/>
      <c r="H97" s="39"/>
      <c r="I97" s="39"/>
      <c r="J97" s="39"/>
      <c r="K97" s="39"/>
      <c r="L97" s="39"/>
      <c r="M97" s="39"/>
      <c r="N97" s="39"/>
    </row>
    <row r="98" spans="1:14" ht="3" customHeight="1" thickTop="1">
      <c r="A98" s="119"/>
      <c r="B98" s="120"/>
      <c r="C98" s="52"/>
      <c r="D98" s="121"/>
      <c r="E98" s="121"/>
      <c r="I98" s="117"/>
      <c r="J98" s="117"/>
      <c r="K98" s="117"/>
      <c r="L98" s="117"/>
      <c r="M98" s="117"/>
      <c r="N98" s="117"/>
    </row>
    <row r="99" spans="1:14">
      <c r="A99" s="26" t="e">
        <f>#REF!</f>
        <v>#REF!</v>
      </c>
      <c r="C99" s="26"/>
      <c r="D99" s="117"/>
      <c r="E99" s="117"/>
      <c r="F99" s="117"/>
      <c r="G99" s="445" t="e">
        <f>#REF!</f>
        <v>#REF!</v>
      </c>
      <c r="H99" s="445"/>
      <c r="I99" s="445"/>
    </row>
    <row r="100" spans="1:14" ht="12" customHeight="1">
      <c r="C100" s="26"/>
      <c r="D100" s="27" t="s">
        <v>263</v>
      </c>
      <c r="E100" s="27"/>
      <c r="G100" s="293" t="s">
        <v>4036</v>
      </c>
      <c r="H100" s="293"/>
      <c r="I100" s="293"/>
    </row>
    <row r="101" spans="1:14">
      <c r="A101" s="26" t="e">
        <f>#REF!</f>
        <v>#REF!</v>
      </c>
      <c r="C101" s="1"/>
      <c r="D101" s="92"/>
      <c r="E101" s="92"/>
      <c r="G101" s="444" t="e">
        <f>#REF!</f>
        <v>#REF!</v>
      </c>
      <c r="H101" s="444"/>
      <c r="I101" s="444"/>
    </row>
    <row r="102" spans="1:14" ht="19.5" customHeight="1">
      <c r="A102" s="71" t="e">
        <f>#REF!</f>
        <v>#REF!</v>
      </c>
      <c r="D102" s="27" t="s">
        <v>263</v>
      </c>
      <c r="E102" s="27"/>
      <c r="G102" s="293" t="s">
        <v>4036</v>
      </c>
      <c r="H102" s="293"/>
      <c r="I102" s="293"/>
    </row>
    <row r="103" spans="1:14">
      <c r="A103" s="40"/>
    </row>
  </sheetData>
  <sheetProtection sheet="1" formatCells="0" formatColumns="0" formatRows="0"/>
  <mergeCells count="29">
    <mergeCell ref="G101:I101"/>
    <mergeCell ref="A15:D15"/>
    <mergeCell ref="F15:N15"/>
    <mergeCell ref="A18:A19"/>
    <mergeCell ref="B18:B19"/>
    <mergeCell ref="C18:C19"/>
    <mergeCell ref="D18:D19"/>
    <mergeCell ref="E18:E19"/>
    <mergeCell ref="F18:F19"/>
    <mergeCell ref="G18:G19"/>
    <mergeCell ref="H18:H19"/>
    <mergeCell ref="I18:I19"/>
    <mergeCell ref="J18:K18"/>
    <mergeCell ref="L18:M18"/>
    <mergeCell ref="N18:N19"/>
    <mergeCell ref="G99:I99"/>
    <mergeCell ref="A14:D14"/>
    <mergeCell ref="F14:N14"/>
    <mergeCell ref="I1:N2"/>
    <mergeCell ref="A3:N3"/>
    <mergeCell ref="A4:I4"/>
    <mergeCell ref="A6:N6"/>
    <mergeCell ref="B9:L9"/>
    <mergeCell ref="B10:L10"/>
    <mergeCell ref="B11:L11"/>
    <mergeCell ref="A12:D12"/>
    <mergeCell ref="F12:L12"/>
    <mergeCell ref="A13:D13"/>
    <mergeCell ref="F13:N13"/>
  </mergeCells>
  <pageMargins left="0.19685039370078741" right="0.23622047244094491" top="0.59055118110236227" bottom="0.19685039370078741" header="0.39370078740157483" footer="0.19685039370078741"/>
  <pageSetup paperSize="9" scale="83" fitToHeight="2" orientation="landscape" r:id="rId1"/>
  <headerFooter differentOddEven="1">
    <oddHeader>&amp;C2&amp;R&amp;"Times New Roman,обычный"&amp;10Продовження додатка 5</oddHeader>
  </headerFooter>
</worksheet>
</file>

<file path=xl/worksheets/sheet61.xml><?xml version="1.0" encoding="utf-8"?>
<worksheet xmlns="http://schemas.openxmlformats.org/spreadsheetml/2006/main" xmlns:r="http://schemas.openxmlformats.org/officeDocument/2006/relationships">
  <sheetPr codeName="Аркуш68">
    <pageSetUpPr fitToPage="1"/>
  </sheetPr>
  <dimension ref="A1:O103"/>
  <sheetViews>
    <sheetView workbookViewId="0">
      <selection activeCell="M29" sqref="M29"/>
    </sheetView>
  </sheetViews>
  <sheetFormatPr defaultRowHeight="15"/>
  <cols>
    <col min="1" max="1" width="59.140625" customWidth="1"/>
    <col min="2" max="2" width="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2.xml><?xml version="1.0" encoding="utf-8"?>
<worksheet xmlns="http://schemas.openxmlformats.org/spreadsheetml/2006/main" xmlns:r="http://schemas.openxmlformats.org/officeDocument/2006/relationships">
  <sheetPr codeName="Аркуш69">
    <pageSetUpPr fitToPage="1"/>
  </sheetPr>
  <dimension ref="A1:O103"/>
  <sheetViews>
    <sheetView workbookViewId="0">
      <selection activeCell="M29" sqref="M29"/>
    </sheetView>
  </sheetViews>
  <sheetFormatPr defaultRowHeight="15"/>
  <cols>
    <col min="1" max="1" width="59.140625" customWidth="1"/>
    <col min="2" max="2" width="4.71093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3.xml><?xml version="1.0" encoding="utf-8"?>
<worksheet xmlns="http://schemas.openxmlformats.org/spreadsheetml/2006/main" xmlns:r="http://schemas.openxmlformats.org/officeDocument/2006/relationships">
  <sheetPr codeName="Аркуш70">
    <pageSetUpPr fitToPage="1"/>
  </sheetPr>
  <dimension ref="A1:O103"/>
  <sheetViews>
    <sheetView workbookViewId="0">
      <selection activeCell="M29" sqref="M29"/>
    </sheetView>
  </sheetViews>
  <sheetFormatPr defaultRowHeight="15"/>
  <cols>
    <col min="1" max="1" width="59.140625" customWidth="1"/>
    <col min="2" max="2" width="5.4257812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4.xml><?xml version="1.0" encoding="utf-8"?>
<worksheet xmlns="http://schemas.openxmlformats.org/spreadsheetml/2006/main" xmlns:r="http://schemas.openxmlformats.org/officeDocument/2006/relationships">
  <sheetPr codeName="Аркуш71">
    <pageSetUpPr fitToPage="1"/>
  </sheetPr>
  <dimension ref="A1:O103"/>
  <sheetViews>
    <sheetView workbookViewId="0">
      <selection activeCell="M29" sqref="M29"/>
    </sheetView>
  </sheetViews>
  <sheetFormatPr defaultRowHeight="15"/>
  <cols>
    <col min="1" max="1" width="59.140625" customWidth="1"/>
    <col min="2" max="2" width="5.570312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5.xml><?xml version="1.0" encoding="utf-8"?>
<worksheet xmlns="http://schemas.openxmlformats.org/spreadsheetml/2006/main" xmlns:r="http://schemas.openxmlformats.org/officeDocument/2006/relationships">
  <sheetPr codeName="Аркуш72">
    <pageSetUpPr fitToPage="1"/>
  </sheetPr>
  <dimension ref="A1:O103"/>
  <sheetViews>
    <sheetView workbookViewId="0">
      <selection activeCell="M29" sqref="M29"/>
    </sheetView>
  </sheetViews>
  <sheetFormatPr defaultRowHeight="15"/>
  <cols>
    <col min="1" max="1" width="59.140625" customWidth="1"/>
    <col min="2" max="2" width="5.855468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6.xml><?xml version="1.0" encoding="utf-8"?>
<worksheet xmlns="http://schemas.openxmlformats.org/spreadsheetml/2006/main" xmlns:r="http://schemas.openxmlformats.org/officeDocument/2006/relationships">
  <sheetPr codeName="Аркуш73">
    <pageSetUpPr fitToPage="1"/>
  </sheetPr>
  <dimension ref="A1:O103"/>
  <sheetViews>
    <sheetView workbookViewId="0">
      <selection activeCell="M29" sqref="M29"/>
    </sheetView>
  </sheetViews>
  <sheetFormatPr defaultRowHeight="15"/>
  <cols>
    <col min="1" max="1" width="59.140625" customWidth="1"/>
    <col min="2" max="2" width="5.855468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7.xml><?xml version="1.0" encoding="utf-8"?>
<worksheet xmlns="http://schemas.openxmlformats.org/spreadsheetml/2006/main" xmlns:r="http://schemas.openxmlformats.org/officeDocument/2006/relationships">
  <sheetPr codeName="Аркуш74">
    <pageSetUpPr fitToPage="1"/>
  </sheetPr>
  <dimension ref="A1:O103"/>
  <sheetViews>
    <sheetView workbookViewId="0">
      <selection activeCell="M29" sqref="M29"/>
    </sheetView>
  </sheetViews>
  <sheetFormatPr defaultRowHeight="15"/>
  <cols>
    <col min="1" max="1" width="59.140625" customWidth="1"/>
    <col min="2" max="2" width="5.855468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8.xml><?xml version="1.0" encoding="utf-8"?>
<worksheet xmlns="http://schemas.openxmlformats.org/spreadsheetml/2006/main" xmlns:r="http://schemas.openxmlformats.org/officeDocument/2006/relationships">
  <sheetPr codeName="Аркуш75">
    <pageSetUpPr fitToPage="1"/>
  </sheetPr>
  <dimension ref="A1:O103"/>
  <sheetViews>
    <sheetView workbookViewId="0">
      <selection activeCell="M29" sqref="M29"/>
    </sheetView>
  </sheetViews>
  <sheetFormatPr defaultRowHeight="15"/>
  <cols>
    <col min="1" max="1" width="59.140625" customWidth="1"/>
    <col min="2" max="2" width="5.855468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69.xml><?xml version="1.0" encoding="utf-8"?>
<worksheet xmlns="http://schemas.openxmlformats.org/spreadsheetml/2006/main" xmlns:r="http://schemas.openxmlformats.org/officeDocument/2006/relationships">
  <sheetPr codeName="Аркуш76">
    <pageSetUpPr fitToPage="1"/>
  </sheetPr>
  <dimension ref="A1:O103"/>
  <sheetViews>
    <sheetView workbookViewId="0">
      <selection activeCell="M29" sqref="M29"/>
    </sheetView>
  </sheetViews>
  <sheetFormatPr defaultRowHeight="15"/>
  <cols>
    <col min="1" max="1" width="59.140625" customWidth="1"/>
    <col min="2" max="2" width="5.855468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7.xml><?xml version="1.0" encoding="utf-8"?>
<worksheet xmlns="http://schemas.openxmlformats.org/spreadsheetml/2006/main" xmlns:r="http://schemas.openxmlformats.org/officeDocument/2006/relationships">
  <sheetPr codeName="Аркуш29">
    <pageSetUpPr fitToPage="1"/>
  </sheetPr>
  <dimension ref="A1:N103"/>
  <sheetViews>
    <sheetView topLeftCell="A9" workbookViewId="0">
      <selection activeCell="K86" sqref="K86"/>
    </sheetView>
  </sheetViews>
  <sheetFormatPr defaultRowHeight="15"/>
  <cols>
    <col min="1" max="1" width="53.42578125" customWidth="1"/>
    <col min="2" max="2" width="5.28515625" customWidth="1"/>
    <col min="3" max="3" width="4.42578125" customWidth="1"/>
    <col min="4" max="4" width="12" customWidth="1"/>
    <col min="5" max="5" width="12.140625" customWidth="1"/>
    <col min="6" max="6" width="9.85546875" customWidth="1"/>
    <col min="7" max="7" width="12" customWidth="1"/>
    <col min="8" max="8" width="12.5703125" customWidth="1"/>
    <col min="9" max="9" width="10.4257812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70.xml><?xml version="1.0" encoding="utf-8"?>
<worksheet xmlns="http://schemas.openxmlformats.org/spreadsheetml/2006/main" xmlns:r="http://schemas.openxmlformats.org/officeDocument/2006/relationships">
  <sheetPr codeName="Аркуш77">
    <pageSetUpPr fitToPage="1"/>
  </sheetPr>
  <dimension ref="A1:O103"/>
  <sheetViews>
    <sheetView workbookViewId="0">
      <selection activeCell="M29" sqref="M29"/>
    </sheetView>
  </sheetViews>
  <sheetFormatPr defaultRowHeight="15"/>
  <cols>
    <col min="1" max="1" width="59.140625" customWidth="1"/>
    <col min="2" max="2" width="5.855468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71.xml><?xml version="1.0" encoding="utf-8"?>
<worksheet xmlns="http://schemas.openxmlformats.org/spreadsheetml/2006/main" xmlns:r="http://schemas.openxmlformats.org/officeDocument/2006/relationships">
  <sheetPr codeName="Аркуш78">
    <pageSetUpPr fitToPage="1"/>
  </sheetPr>
  <dimension ref="A1:O103"/>
  <sheetViews>
    <sheetView topLeftCell="A71" workbookViewId="0">
      <selection activeCell="M29" sqref="M29"/>
    </sheetView>
  </sheetViews>
  <sheetFormatPr defaultRowHeight="15"/>
  <cols>
    <col min="1" max="1" width="59.140625" customWidth="1"/>
    <col min="2" max="2" width="5.85546875" customWidth="1"/>
    <col min="3" max="3" width="5.140625" customWidth="1"/>
    <col min="4" max="4" width="10" customWidth="1"/>
    <col min="5" max="5" width="8.5703125" customWidth="1"/>
    <col min="6" max="6" width="6.85546875" customWidth="1"/>
    <col min="7" max="7" width="8.28515625" customWidth="1"/>
    <col min="8" max="8" width="10" customWidth="1"/>
    <col min="9" max="9" width="10.42578125" customWidth="1"/>
    <col min="10" max="10" width="10.7109375" customWidth="1"/>
    <col min="11" max="11" width="10.42578125" customWidth="1"/>
  </cols>
  <sheetData>
    <row r="1" spans="1:15" s="1" customFormat="1" ht="15" customHeight="1">
      <c r="F1" s="418" t="s">
        <v>567</v>
      </c>
      <c r="G1" s="418"/>
      <c r="H1" s="439"/>
      <c r="I1" s="439"/>
      <c r="J1" s="439"/>
      <c r="K1" s="439"/>
      <c r="L1" s="33"/>
    </row>
    <row r="2" spans="1:15" s="1" customFormat="1">
      <c r="F2" s="439"/>
      <c r="G2" s="439"/>
      <c r="H2" s="439"/>
      <c r="I2" s="439"/>
      <c r="J2" s="439"/>
      <c r="K2" s="439"/>
      <c r="L2" s="33"/>
    </row>
    <row r="3" spans="1:15" s="1" customFormat="1">
      <c r="A3" s="424" t="s">
        <v>436</v>
      </c>
      <c r="B3" s="424"/>
      <c r="C3" s="424"/>
      <c r="D3" s="424"/>
      <c r="E3" s="424"/>
      <c r="F3" s="424"/>
      <c r="G3" s="424"/>
      <c r="H3" s="424"/>
      <c r="I3" s="424"/>
      <c r="J3" s="424"/>
      <c r="K3" s="424"/>
      <c r="L3" s="33"/>
    </row>
    <row r="4" spans="1:15" s="1" customFormat="1">
      <c r="A4" s="423" t="s">
        <v>154</v>
      </c>
      <c r="B4" s="424"/>
      <c r="C4" s="424"/>
      <c r="D4" s="424"/>
      <c r="E4" s="424"/>
      <c r="F4" s="424"/>
      <c r="G4" s="424"/>
      <c r="H4" s="424"/>
      <c r="I4" s="424"/>
      <c r="J4" s="424"/>
      <c r="K4" s="424"/>
      <c r="L4" s="32"/>
      <c r="M4" s="32"/>
      <c r="N4" s="32"/>
      <c r="O4" s="32"/>
    </row>
    <row r="5" spans="1:15" s="1" customFormat="1" ht="13.5" customHeight="1">
      <c r="A5" s="422" t="e">
        <f>IF(#REF!=1,CONCATENATE(шапки!A4),CONCATENATE(шапки!A4,шапки!C4))</f>
        <v>#REF!</v>
      </c>
      <c r="B5" s="422"/>
      <c r="C5" s="422"/>
      <c r="D5" s="89" t="e">
        <f>IF(#REF!=1,шапки!C4,шапки!D4)</f>
        <v>#REF!</v>
      </c>
      <c r="E5" s="32" t="e">
        <f>IF(#REF!=1,шапки!D4,"")</f>
        <v>#REF!</v>
      </c>
      <c r="F5" s="88"/>
      <c r="G5" s="88"/>
      <c r="H5" s="88"/>
      <c r="I5" s="88"/>
      <c r="J5" s="91"/>
      <c r="K5" s="236"/>
      <c r="L5" s="32"/>
      <c r="M5" s="32"/>
      <c r="N5" s="32"/>
      <c r="O5" s="32"/>
    </row>
    <row r="6" spans="1:15" s="1" customFormat="1">
      <c r="A6" s="423" t="e">
        <f>CONCATENATE("за ",#REF!," ",#REF!)</f>
        <v>#REF!</v>
      </c>
      <c r="B6" s="423"/>
      <c r="C6" s="423"/>
      <c r="D6" s="423"/>
      <c r="E6" s="423"/>
      <c r="F6" s="423"/>
      <c r="G6" s="423"/>
      <c r="H6" s="423"/>
      <c r="I6" s="423"/>
      <c r="J6" s="423"/>
      <c r="K6" s="423"/>
    </row>
    <row r="7" spans="1:15" s="2" customFormat="1" ht="4.5" hidden="1" customHeight="1"/>
    <row r="8" spans="1:15" s="2" customFormat="1" ht="9" customHeight="1">
      <c r="K8" s="184" t="s">
        <v>437</v>
      </c>
    </row>
    <row r="9" spans="1:15" s="2" customFormat="1" ht="22.5" customHeight="1">
      <c r="A9" s="66" t="s">
        <v>438</v>
      </c>
      <c r="B9" s="427" t="e">
        <f>#REF!</f>
        <v>#REF!</v>
      </c>
      <c r="C9" s="427"/>
      <c r="D9" s="427"/>
      <c r="E9" s="427"/>
      <c r="F9" s="427"/>
      <c r="G9" s="427"/>
      <c r="H9" s="427"/>
      <c r="I9" s="427"/>
      <c r="J9" s="69" t="e">
        <f>#REF!</f>
        <v>#REF!</v>
      </c>
      <c r="K9" s="68" t="e">
        <f>#REF!</f>
        <v>#REF!</v>
      </c>
      <c r="L9" s="34"/>
      <c r="M9" s="4"/>
    </row>
    <row r="10" spans="1:15" s="2" customFormat="1" ht="11.25" customHeight="1">
      <c r="A10" s="5" t="s">
        <v>201</v>
      </c>
      <c r="B10" s="428" t="e">
        <f>#REF!</f>
        <v>#REF!</v>
      </c>
      <c r="C10" s="428"/>
      <c r="D10" s="428"/>
      <c r="E10" s="428"/>
      <c r="F10" s="428"/>
      <c r="G10" s="428"/>
      <c r="H10" s="428"/>
      <c r="I10" s="428"/>
      <c r="J10" s="69" t="e">
        <f>#REF!</f>
        <v>#REF!</v>
      </c>
      <c r="K10" s="3" t="e">
        <f>#REF!</f>
        <v>#REF!</v>
      </c>
      <c r="L10" s="34"/>
      <c r="M10" s="5"/>
    </row>
    <row r="11" spans="1:15" s="2" customFormat="1" ht="11.25" customHeight="1">
      <c r="A11" s="5" t="str">
        <f>Ф.4.1.КФК20!A11</f>
        <v>Організаційно-правова форма господарювання</v>
      </c>
      <c r="B11" s="428" t="e">
        <f>#REF!</f>
        <v>#REF!</v>
      </c>
      <c r="C11" s="428"/>
      <c r="D11" s="428"/>
      <c r="E11" s="428"/>
      <c r="F11" s="428"/>
      <c r="G11" s="428"/>
      <c r="H11" s="428"/>
      <c r="I11" s="428"/>
      <c r="J11" s="69" t="e">
        <f>#REF!</f>
        <v>#REF!</v>
      </c>
      <c r="K11" s="3" t="e">
        <f>#REF!</f>
        <v>#REF!</v>
      </c>
      <c r="L11" s="34"/>
      <c r="M11" s="5"/>
    </row>
    <row r="12" spans="1:15" s="2" customFormat="1" ht="21" customHeight="1">
      <c r="A12" s="435" t="s">
        <v>203</v>
      </c>
      <c r="B12" s="435"/>
      <c r="C12" s="435"/>
      <c r="D12" s="247" t="e">
        <f>#REF!</f>
        <v>#REF!</v>
      </c>
      <c r="E12" s="451" t="e">
        <f>IF(D12&gt;0,VLOOKUP(D12,'ДовидникКВК(ГОС)'!A:B,2,FALSE),"")</f>
        <v>#REF!</v>
      </c>
      <c r="F12" s="451"/>
      <c r="G12" s="451"/>
      <c r="H12" s="451"/>
      <c r="I12" s="451"/>
      <c r="J12" s="229"/>
      <c r="K12" s="229"/>
      <c r="L12" s="35"/>
      <c r="M12" s="4"/>
    </row>
    <row r="13" spans="1:15" s="2" customFormat="1" ht="21" customHeight="1">
      <c r="A13" s="435" t="s">
        <v>205</v>
      </c>
      <c r="B13" s="435"/>
      <c r="C13" s="435"/>
      <c r="D13" s="281"/>
      <c r="E13" s="427" t="str">
        <f>IF(D13&gt;0,VLOOKUP(D13,ДовидникКПК!B:C,2,FALSE),"")</f>
        <v/>
      </c>
      <c r="F13" s="427"/>
      <c r="G13" s="427"/>
      <c r="H13" s="427"/>
      <c r="I13" s="427"/>
      <c r="J13" s="427"/>
      <c r="K13" s="427"/>
      <c r="L13" s="34"/>
      <c r="M13" s="4"/>
    </row>
    <row r="14" spans="1:15" s="2" customFormat="1" ht="22.5" customHeight="1">
      <c r="A14" s="440" t="s">
        <v>449</v>
      </c>
      <c r="B14" s="440"/>
      <c r="C14" s="440"/>
      <c r="D14" s="248" t="e">
        <f>#REF!</f>
        <v>#REF!</v>
      </c>
      <c r="E14" s="425" t="e">
        <f>#REF!</f>
        <v>#REF!</v>
      </c>
      <c r="F14" s="425"/>
      <c r="G14" s="425"/>
      <c r="H14" s="425"/>
      <c r="I14" s="425"/>
      <c r="J14" s="425"/>
      <c r="K14" s="425"/>
      <c r="L14" s="36"/>
      <c r="M14" s="6"/>
    </row>
    <row r="15" spans="1:15" s="2" customFormat="1" ht="22.5" customHeight="1">
      <c r="A15" s="440" t="s">
        <v>206</v>
      </c>
      <c r="B15" s="440"/>
      <c r="C15" s="440"/>
      <c r="D15" s="80"/>
      <c r="E15" s="425" t="str">
        <f>IF(D15&gt;0,VLOOKUP(D15,ДовидникКФК!A:B,2,FALSE),"")</f>
        <v/>
      </c>
      <c r="F15" s="425"/>
      <c r="G15" s="425"/>
      <c r="H15" s="425"/>
      <c r="I15" s="425"/>
      <c r="J15" s="425"/>
      <c r="K15" s="425"/>
      <c r="L15" s="36"/>
      <c r="M15" s="6"/>
    </row>
    <row r="16" spans="1:15" s="2" customFormat="1" ht="11.25">
      <c r="A16" s="149" t="s">
        <v>1615</v>
      </c>
    </row>
    <row r="17" spans="1:12" s="2" customFormat="1" ht="12" thickBot="1">
      <c r="A17" s="7" t="s">
        <v>559</v>
      </c>
    </row>
    <row r="18" spans="1:12" s="2" customFormat="1" ht="12.75" thickTop="1" thickBot="1">
      <c r="A18" s="446" t="s">
        <v>209</v>
      </c>
      <c r="B18" s="443" t="s">
        <v>210</v>
      </c>
      <c r="C18" s="433" t="s">
        <v>211</v>
      </c>
      <c r="D18" s="443" t="s">
        <v>451</v>
      </c>
      <c r="E18" s="443" t="s">
        <v>445</v>
      </c>
      <c r="F18" s="433" t="s">
        <v>273</v>
      </c>
      <c r="G18" s="433" t="s">
        <v>569</v>
      </c>
      <c r="H18" s="443" t="s">
        <v>443</v>
      </c>
      <c r="I18" s="443" t="s">
        <v>4032</v>
      </c>
      <c r="J18" s="443" t="s">
        <v>4033</v>
      </c>
      <c r="K18" s="449" t="s">
        <v>442</v>
      </c>
    </row>
    <row r="19" spans="1:12" s="2" customFormat="1" ht="12.75" thickTop="1" thickBot="1">
      <c r="A19" s="446"/>
      <c r="B19" s="433"/>
      <c r="C19" s="433"/>
      <c r="D19" s="433"/>
      <c r="E19" s="443"/>
      <c r="F19" s="433"/>
      <c r="G19" s="433"/>
      <c r="H19" s="433"/>
      <c r="I19" s="433"/>
      <c r="J19" s="433"/>
      <c r="K19" s="450"/>
    </row>
    <row r="20" spans="1:12" s="2" customFormat="1" ht="21.75" customHeight="1" thickTop="1" thickBot="1">
      <c r="A20" s="446"/>
      <c r="B20" s="433"/>
      <c r="C20" s="433"/>
      <c r="D20" s="433"/>
      <c r="E20" s="443"/>
      <c r="F20" s="433"/>
      <c r="G20" s="433"/>
      <c r="H20" s="433"/>
      <c r="I20" s="433"/>
      <c r="J20" s="433"/>
      <c r="K20" s="450"/>
    </row>
    <row r="21" spans="1:12" s="2" customFormat="1" ht="12.75" thickTop="1" thickBot="1">
      <c r="A21" s="361">
        <v>1</v>
      </c>
      <c r="B21" s="361">
        <v>2</v>
      </c>
      <c r="C21" s="361">
        <v>3</v>
      </c>
      <c r="D21" s="361">
        <v>4</v>
      </c>
      <c r="E21" s="361">
        <v>5</v>
      </c>
      <c r="F21" s="361">
        <v>6</v>
      </c>
      <c r="G21" s="361">
        <v>7</v>
      </c>
      <c r="H21" s="361">
        <v>8</v>
      </c>
      <c r="I21" s="361">
        <v>9</v>
      </c>
      <c r="J21" s="361">
        <v>10</v>
      </c>
      <c r="K21" s="361">
        <v>11</v>
      </c>
    </row>
    <row r="22" spans="1:12" s="2" customFormat="1" ht="12.75" thickTop="1" thickBot="1">
      <c r="A22" s="362" t="s">
        <v>275</v>
      </c>
      <c r="B22" s="381" t="s">
        <v>218</v>
      </c>
      <c r="C22" s="382" t="s">
        <v>276</v>
      </c>
      <c r="D22" s="328">
        <f>SUM(D23:D26)</f>
        <v>0</v>
      </c>
      <c r="E22" s="333">
        <v>0</v>
      </c>
      <c r="F22" s="333">
        <v>0</v>
      </c>
      <c r="G22" s="328">
        <f>G25</f>
        <v>0</v>
      </c>
      <c r="H22" s="328">
        <f>SUM(H23:H25)</f>
        <v>0</v>
      </c>
      <c r="I22" s="376" t="s">
        <v>218</v>
      </c>
      <c r="J22" s="376" t="s">
        <v>218</v>
      </c>
      <c r="K22" s="328">
        <f>F22+H22-I27</f>
        <v>0</v>
      </c>
      <c r="L22" s="249" t="str">
        <f>IF(K22&lt;0,"ЗВЕРНІТЬ УВАГУ ЗАЛИШОК З МІНУСОМ","")</f>
        <v/>
      </c>
    </row>
    <row r="23" spans="1:12" s="2" customFormat="1" ht="12.75" thickTop="1" thickBot="1">
      <c r="A23" s="367" t="s">
        <v>285</v>
      </c>
      <c r="B23" s="381" t="s">
        <v>218</v>
      </c>
      <c r="C23" s="382" t="s">
        <v>277</v>
      </c>
      <c r="D23" s="331">
        <v>0</v>
      </c>
      <c r="E23" s="376" t="s">
        <v>218</v>
      </c>
      <c r="F23" s="376" t="s">
        <v>218</v>
      </c>
      <c r="G23" s="376" t="s">
        <v>218</v>
      </c>
      <c r="H23" s="331">
        <v>0</v>
      </c>
      <c r="I23" s="376" t="s">
        <v>218</v>
      </c>
      <c r="J23" s="376" t="s">
        <v>218</v>
      </c>
      <c r="K23" s="376" t="s">
        <v>218</v>
      </c>
    </row>
    <row r="24" spans="1:12" s="2" customFormat="1" ht="26.25" thickTop="1" thickBot="1">
      <c r="A24" s="383" t="s">
        <v>4555</v>
      </c>
      <c r="B24" s="381" t="s">
        <v>218</v>
      </c>
      <c r="C24" s="382" t="s">
        <v>278</v>
      </c>
      <c r="D24" s="331">
        <v>0</v>
      </c>
      <c r="E24" s="376" t="s">
        <v>218</v>
      </c>
      <c r="F24" s="376" t="s">
        <v>218</v>
      </c>
      <c r="G24" s="376" t="s">
        <v>218</v>
      </c>
      <c r="H24" s="331">
        <v>0</v>
      </c>
      <c r="I24" s="376" t="s">
        <v>218</v>
      </c>
      <c r="J24" s="376" t="s">
        <v>218</v>
      </c>
      <c r="K24" s="376" t="s">
        <v>218</v>
      </c>
    </row>
    <row r="25" spans="1:12" s="2" customFormat="1" ht="18" thickTop="1" thickBot="1">
      <c r="A25" s="383" t="s">
        <v>568</v>
      </c>
      <c r="B25" s="381" t="s">
        <v>218</v>
      </c>
      <c r="C25" s="382" t="s">
        <v>279</v>
      </c>
      <c r="D25" s="331">
        <v>0</v>
      </c>
      <c r="E25" s="376" t="s">
        <v>218</v>
      </c>
      <c r="F25" s="376" t="s">
        <v>218</v>
      </c>
      <c r="G25" s="329">
        <v>0</v>
      </c>
      <c r="H25" s="331">
        <v>0</v>
      </c>
      <c r="I25" s="376" t="s">
        <v>218</v>
      </c>
      <c r="J25" s="376" t="s">
        <v>218</v>
      </c>
      <c r="K25" s="376" t="s">
        <v>218</v>
      </c>
    </row>
    <row r="26" spans="1:12" s="2" customFormat="1" ht="12.75" thickTop="1" thickBot="1">
      <c r="A26" s="367" t="s">
        <v>274</v>
      </c>
      <c r="B26" s="381" t="s">
        <v>218</v>
      </c>
      <c r="C26" s="382" t="s">
        <v>280</v>
      </c>
      <c r="D26" s="331">
        <v>0</v>
      </c>
      <c r="E26" s="376" t="s">
        <v>218</v>
      </c>
      <c r="F26" s="376" t="s">
        <v>218</v>
      </c>
      <c r="G26" s="376" t="s">
        <v>218</v>
      </c>
      <c r="H26" s="376" t="s">
        <v>218</v>
      </c>
      <c r="I26" s="376" t="s">
        <v>218</v>
      </c>
      <c r="J26" s="376" t="s">
        <v>218</v>
      </c>
      <c r="K26" s="376" t="s">
        <v>218</v>
      </c>
    </row>
    <row r="27" spans="1:12" s="2" customFormat="1" ht="12.75" thickTop="1" thickBot="1">
      <c r="A27" s="361" t="s">
        <v>270</v>
      </c>
      <c r="B27" s="361" t="s">
        <v>218</v>
      </c>
      <c r="C27" s="382" t="s">
        <v>281</v>
      </c>
      <c r="D27" s="328">
        <f>D29+D63</f>
        <v>0</v>
      </c>
      <c r="E27" s="376" t="s">
        <v>218</v>
      </c>
      <c r="F27" s="376" t="s">
        <v>218</v>
      </c>
      <c r="G27" s="376" t="s">
        <v>218</v>
      </c>
      <c r="H27" s="376" t="s">
        <v>218</v>
      </c>
      <c r="I27" s="328">
        <f>I29+I63</f>
        <v>0</v>
      </c>
      <c r="J27" s="328">
        <f>J29+J63</f>
        <v>0</v>
      </c>
      <c r="K27" s="376" t="s">
        <v>218</v>
      </c>
    </row>
    <row r="28" spans="1:12" s="386" customFormat="1" ht="12.75" thickTop="1" thickBot="1">
      <c r="A28" s="387" t="s">
        <v>558</v>
      </c>
      <c r="B28" s="384"/>
      <c r="C28" s="385"/>
      <c r="D28" s="329"/>
      <c r="E28" s="376"/>
      <c r="F28" s="376"/>
      <c r="G28" s="376"/>
      <c r="H28" s="376"/>
      <c r="I28" s="329"/>
      <c r="J28" s="329"/>
      <c r="K28" s="376"/>
    </row>
    <row r="29" spans="1:12" s="2" customFormat="1" ht="12.75" thickTop="1" thickBot="1">
      <c r="A29" s="309" t="s">
        <v>4554</v>
      </c>
      <c r="B29" s="297">
        <v>2000</v>
      </c>
      <c r="C29" s="353" t="s">
        <v>282</v>
      </c>
      <c r="D29" s="328">
        <f>D30+D35+D51+D54+D58+D62</f>
        <v>0</v>
      </c>
      <c r="E29" s="376" t="s">
        <v>218</v>
      </c>
      <c r="F29" s="376" t="s">
        <v>218</v>
      </c>
      <c r="G29" s="376" t="s">
        <v>218</v>
      </c>
      <c r="H29" s="376" t="s">
        <v>218</v>
      </c>
      <c r="I29" s="328">
        <f>I30+I35+I51+I54+I58+I62</f>
        <v>0</v>
      </c>
      <c r="J29" s="328">
        <f>J30+J35+J51+J54+J58+J62</f>
        <v>0</v>
      </c>
      <c r="K29" s="376" t="s">
        <v>218</v>
      </c>
    </row>
    <row r="30" spans="1:12" s="2" customFormat="1" ht="12.75" thickTop="1" thickBot="1">
      <c r="A30" s="310" t="s">
        <v>4518</v>
      </c>
      <c r="B30" s="297">
        <v>2100</v>
      </c>
      <c r="C30" s="353" t="s">
        <v>283</v>
      </c>
      <c r="D30" s="328">
        <f>D31+D34</f>
        <v>0</v>
      </c>
      <c r="E30" s="376" t="s">
        <v>218</v>
      </c>
      <c r="F30" s="376" t="s">
        <v>218</v>
      </c>
      <c r="G30" s="376" t="s">
        <v>218</v>
      </c>
      <c r="H30" s="376" t="s">
        <v>218</v>
      </c>
      <c r="I30" s="328">
        <f>I31+I34</f>
        <v>0</v>
      </c>
      <c r="J30" s="328">
        <f>J31+J34</f>
        <v>0</v>
      </c>
      <c r="K30" s="376" t="s">
        <v>218</v>
      </c>
    </row>
    <row r="31" spans="1:12" s="2" customFormat="1" ht="12.75" thickTop="1" thickBot="1">
      <c r="A31" s="311" t="s">
        <v>4519</v>
      </c>
      <c r="B31" s="312">
        <v>2110</v>
      </c>
      <c r="C31" s="354" t="s">
        <v>284</v>
      </c>
      <c r="D31" s="330">
        <f>SUM(D32:D33)</f>
        <v>0</v>
      </c>
      <c r="E31" s="376" t="s">
        <v>218</v>
      </c>
      <c r="F31" s="376" t="s">
        <v>218</v>
      </c>
      <c r="G31" s="376" t="s">
        <v>218</v>
      </c>
      <c r="H31" s="376" t="s">
        <v>218</v>
      </c>
      <c r="I31" s="330">
        <f>SUM(I32:I33)</f>
        <v>0</v>
      </c>
      <c r="J31" s="330">
        <f>SUM(J32:J33)</f>
        <v>0</v>
      </c>
      <c r="K31" s="376" t="s">
        <v>218</v>
      </c>
    </row>
    <row r="32" spans="1:12" s="2" customFormat="1" ht="12.75" thickTop="1" thickBot="1">
      <c r="A32" s="313" t="s">
        <v>223</v>
      </c>
      <c r="B32" s="314">
        <v>2111</v>
      </c>
      <c r="C32" s="314">
        <v>50</v>
      </c>
      <c r="D32" s="331">
        <v>0</v>
      </c>
      <c r="E32" s="376" t="s">
        <v>218</v>
      </c>
      <c r="F32" s="376" t="s">
        <v>218</v>
      </c>
      <c r="G32" s="376" t="s">
        <v>218</v>
      </c>
      <c r="H32" s="376" t="s">
        <v>218</v>
      </c>
      <c r="I32" s="331">
        <v>0</v>
      </c>
      <c r="J32" s="331">
        <v>0</v>
      </c>
      <c r="K32" s="376" t="s">
        <v>218</v>
      </c>
    </row>
    <row r="33" spans="1:11" s="2" customFormat="1" ht="12.75" thickTop="1" thickBot="1">
      <c r="A33" s="313" t="s">
        <v>4520</v>
      </c>
      <c r="B33" s="314">
        <v>2112</v>
      </c>
      <c r="C33" s="314">
        <v>60</v>
      </c>
      <c r="D33" s="331">
        <v>0</v>
      </c>
      <c r="E33" s="376" t="s">
        <v>218</v>
      </c>
      <c r="F33" s="376" t="s">
        <v>218</v>
      </c>
      <c r="G33" s="376" t="s">
        <v>218</v>
      </c>
      <c r="H33" s="376" t="s">
        <v>218</v>
      </c>
      <c r="I33" s="331">
        <v>0</v>
      </c>
      <c r="J33" s="331">
        <v>0</v>
      </c>
      <c r="K33" s="376" t="s">
        <v>218</v>
      </c>
    </row>
    <row r="34" spans="1:11" s="2" customFormat="1" ht="12" customHeight="1" thickTop="1" thickBot="1">
      <c r="A34" s="315" t="s">
        <v>4521</v>
      </c>
      <c r="B34" s="312">
        <v>2120</v>
      </c>
      <c r="C34" s="312">
        <v>70</v>
      </c>
      <c r="D34" s="332">
        <v>0</v>
      </c>
      <c r="E34" s="376" t="s">
        <v>218</v>
      </c>
      <c r="F34" s="376" t="s">
        <v>218</v>
      </c>
      <c r="G34" s="376" t="s">
        <v>218</v>
      </c>
      <c r="H34" s="376" t="s">
        <v>218</v>
      </c>
      <c r="I34" s="332">
        <v>0</v>
      </c>
      <c r="J34" s="332">
        <v>0</v>
      </c>
      <c r="K34" s="376" t="s">
        <v>218</v>
      </c>
    </row>
    <row r="35" spans="1:11" s="2" customFormat="1" ht="12" customHeight="1" thickTop="1" thickBot="1">
      <c r="A35" s="316" t="s">
        <v>4522</v>
      </c>
      <c r="B35" s="297">
        <v>2200</v>
      </c>
      <c r="C35" s="297">
        <v>80</v>
      </c>
      <c r="D35" s="328">
        <f>SUM(D36:D42)+D48</f>
        <v>0</v>
      </c>
      <c r="E35" s="376" t="s">
        <v>218</v>
      </c>
      <c r="F35" s="376" t="s">
        <v>218</v>
      </c>
      <c r="G35" s="376" t="s">
        <v>218</v>
      </c>
      <c r="H35" s="376" t="s">
        <v>218</v>
      </c>
      <c r="I35" s="328">
        <f>SUM(I36:I42)+I48</f>
        <v>0</v>
      </c>
      <c r="J35" s="328">
        <f>SUM(J36:J42)+J48</f>
        <v>0</v>
      </c>
      <c r="K35" s="376" t="s">
        <v>218</v>
      </c>
    </row>
    <row r="36" spans="1:11" s="2" customFormat="1" ht="12.75" thickTop="1" thickBot="1">
      <c r="A36" s="317" t="s">
        <v>4523</v>
      </c>
      <c r="B36" s="312">
        <v>2210</v>
      </c>
      <c r="C36" s="312">
        <v>90</v>
      </c>
      <c r="D36" s="332">
        <v>0</v>
      </c>
      <c r="E36" s="376" t="s">
        <v>218</v>
      </c>
      <c r="F36" s="376" t="s">
        <v>218</v>
      </c>
      <c r="G36" s="376" t="s">
        <v>218</v>
      </c>
      <c r="H36" s="376" t="s">
        <v>218</v>
      </c>
      <c r="I36" s="332">
        <v>0</v>
      </c>
      <c r="J36" s="332">
        <v>0</v>
      </c>
      <c r="K36" s="376" t="s">
        <v>218</v>
      </c>
    </row>
    <row r="37" spans="1:11" s="2" customFormat="1" ht="12.75" thickTop="1" thickBot="1">
      <c r="A37" s="317" t="s">
        <v>4524</v>
      </c>
      <c r="B37" s="312">
        <v>2220</v>
      </c>
      <c r="C37" s="312">
        <v>100</v>
      </c>
      <c r="D37" s="332">
        <v>0</v>
      </c>
      <c r="E37" s="376" t="s">
        <v>218</v>
      </c>
      <c r="F37" s="376" t="s">
        <v>218</v>
      </c>
      <c r="G37" s="376" t="s">
        <v>218</v>
      </c>
      <c r="H37" s="376" t="s">
        <v>218</v>
      </c>
      <c r="I37" s="332">
        <v>0</v>
      </c>
      <c r="J37" s="332">
        <v>0</v>
      </c>
      <c r="K37" s="376" t="s">
        <v>218</v>
      </c>
    </row>
    <row r="38" spans="1:11" s="2" customFormat="1" ht="12.75" thickTop="1" thickBot="1">
      <c r="A38" s="317" t="s">
        <v>4525</v>
      </c>
      <c r="B38" s="312">
        <v>2230</v>
      </c>
      <c r="C38" s="312">
        <v>110</v>
      </c>
      <c r="D38" s="332">
        <v>0</v>
      </c>
      <c r="E38" s="376" t="s">
        <v>218</v>
      </c>
      <c r="F38" s="376" t="s">
        <v>218</v>
      </c>
      <c r="G38" s="376" t="s">
        <v>218</v>
      </c>
      <c r="H38" s="376" t="s">
        <v>218</v>
      </c>
      <c r="I38" s="332">
        <v>0</v>
      </c>
      <c r="J38" s="332">
        <v>0</v>
      </c>
      <c r="K38" s="376" t="s">
        <v>218</v>
      </c>
    </row>
    <row r="39" spans="1:11" s="2" customFormat="1" ht="12.75" thickTop="1" thickBot="1">
      <c r="A39" s="311" t="s">
        <v>4526</v>
      </c>
      <c r="B39" s="312">
        <v>2240</v>
      </c>
      <c r="C39" s="312">
        <v>120</v>
      </c>
      <c r="D39" s="332">
        <v>0</v>
      </c>
      <c r="E39" s="376" t="s">
        <v>218</v>
      </c>
      <c r="F39" s="376" t="s">
        <v>218</v>
      </c>
      <c r="G39" s="376" t="s">
        <v>218</v>
      </c>
      <c r="H39" s="376" t="s">
        <v>218</v>
      </c>
      <c r="I39" s="332">
        <v>0</v>
      </c>
      <c r="J39" s="332">
        <v>0</v>
      </c>
      <c r="K39" s="376" t="s">
        <v>218</v>
      </c>
    </row>
    <row r="40" spans="1:11" s="2" customFormat="1" ht="12.75" thickTop="1" thickBot="1">
      <c r="A40" s="311" t="s">
        <v>228</v>
      </c>
      <c r="B40" s="312">
        <v>2250</v>
      </c>
      <c r="C40" s="312">
        <v>130</v>
      </c>
      <c r="D40" s="332">
        <v>0</v>
      </c>
      <c r="E40" s="376" t="s">
        <v>218</v>
      </c>
      <c r="F40" s="376" t="s">
        <v>218</v>
      </c>
      <c r="G40" s="376" t="s">
        <v>218</v>
      </c>
      <c r="H40" s="376" t="s">
        <v>218</v>
      </c>
      <c r="I40" s="332">
        <v>0</v>
      </c>
      <c r="J40" s="332">
        <v>0</v>
      </c>
      <c r="K40" s="376" t="s">
        <v>218</v>
      </c>
    </row>
    <row r="41" spans="1:11" s="2" customFormat="1" ht="12.75" customHeight="1" thickTop="1" thickBot="1">
      <c r="A41" s="318" t="s">
        <v>4527</v>
      </c>
      <c r="B41" s="312">
        <v>2260</v>
      </c>
      <c r="C41" s="312">
        <v>140</v>
      </c>
      <c r="D41" s="332">
        <v>0</v>
      </c>
      <c r="E41" s="376" t="s">
        <v>218</v>
      </c>
      <c r="F41" s="376" t="s">
        <v>218</v>
      </c>
      <c r="G41" s="376" t="s">
        <v>218</v>
      </c>
      <c r="H41" s="376" t="s">
        <v>218</v>
      </c>
      <c r="I41" s="332">
        <v>0</v>
      </c>
      <c r="J41" s="332">
        <v>0</v>
      </c>
      <c r="K41" s="376" t="s">
        <v>218</v>
      </c>
    </row>
    <row r="42" spans="1:11" s="2" customFormat="1" ht="12.75" thickTop="1" thickBot="1">
      <c r="A42" s="315" t="s">
        <v>230</v>
      </c>
      <c r="B42" s="312">
        <v>2270</v>
      </c>
      <c r="C42" s="312">
        <v>150</v>
      </c>
      <c r="D42" s="330">
        <f>SUM(D43:D47)</f>
        <v>0</v>
      </c>
      <c r="E42" s="376" t="s">
        <v>218</v>
      </c>
      <c r="F42" s="376" t="s">
        <v>218</v>
      </c>
      <c r="G42" s="376" t="s">
        <v>218</v>
      </c>
      <c r="H42" s="376" t="s">
        <v>218</v>
      </c>
      <c r="I42" s="330">
        <f>SUM(I43:I47)</f>
        <v>0</v>
      </c>
      <c r="J42" s="330">
        <f>SUM(J43:J47)</f>
        <v>0</v>
      </c>
      <c r="K42" s="376" t="s">
        <v>218</v>
      </c>
    </row>
    <row r="43" spans="1:11" s="2" customFormat="1" ht="12.75" thickTop="1" thickBot="1">
      <c r="A43" s="313" t="s">
        <v>231</v>
      </c>
      <c r="B43" s="314">
        <v>2271</v>
      </c>
      <c r="C43" s="314">
        <v>160</v>
      </c>
      <c r="D43" s="331">
        <v>0</v>
      </c>
      <c r="E43" s="376" t="s">
        <v>218</v>
      </c>
      <c r="F43" s="376" t="s">
        <v>218</v>
      </c>
      <c r="G43" s="376" t="s">
        <v>218</v>
      </c>
      <c r="H43" s="376" t="s">
        <v>218</v>
      </c>
      <c r="I43" s="331">
        <v>0</v>
      </c>
      <c r="J43" s="331">
        <v>0</v>
      </c>
      <c r="K43" s="376" t="s">
        <v>218</v>
      </c>
    </row>
    <row r="44" spans="1:11" s="2" customFormat="1" ht="12.75" thickTop="1" thickBot="1">
      <c r="A44" s="313" t="s">
        <v>4528</v>
      </c>
      <c r="B44" s="314">
        <v>2272</v>
      </c>
      <c r="C44" s="314">
        <v>170</v>
      </c>
      <c r="D44" s="331">
        <v>0</v>
      </c>
      <c r="E44" s="376" t="s">
        <v>218</v>
      </c>
      <c r="F44" s="376" t="s">
        <v>218</v>
      </c>
      <c r="G44" s="376" t="s">
        <v>218</v>
      </c>
      <c r="H44" s="376" t="s">
        <v>218</v>
      </c>
      <c r="I44" s="331">
        <v>0</v>
      </c>
      <c r="J44" s="331">
        <v>0</v>
      </c>
      <c r="K44" s="376" t="s">
        <v>218</v>
      </c>
    </row>
    <row r="45" spans="1:11" s="2" customFormat="1" ht="12.75" thickTop="1" thickBot="1">
      <c r="A45" s="313" t="s">
        <v>233</v>
      </c>
      <c r="B45" s="314">
        <v>2273</v>
      </c>
      <c r="C45" s="314">
        <v>180</v>
      </c>
      <c r="D45" s="331">
        <v>0</v>
      </c>
      <c r="E45" s="376" t="s">
        <v>218</v>
      </c>
      <c r="F45" s="376" t="s">
        <v>218</v>
      </c>
      <c r="G45" s="376" t="s">
        <v>218</v>
      </c>
      <c r="H45" s="376" t="s">
        <v>218</v>
      </c>
      <c r="I45" s="331">
        <v>0</v>
      </c>
      <c r="J45" s="331">
        <v>0</v>
      </c>
      <c r="K45" s="376" t="s">
        <v>218</v>
      </c>
    </row>
    <row r="46" spans="1:11" s="2" customFormat="1" ht="12.75" thickTop="1" thickBot="1">
      <c r="A46" s="313" t="s">
        <v>234</v>
      </c>
      <c r="B46" s="314">
        <v>2274</v>
      </c>
      <c r="C46" s="314">
        <v>190</v>
      </c>
      <c r="D46" s="331">
        <v>0</v>
      </c>
      <c r="E46" s="376" t="s">
        <v>218</v>
      </c>
      <c r="F46" s="376" t="s">
        <v>218</v>
      </c>
      <c r="G46" s="376" t="s">
        <v>218</v>
      </c>
      <c r="H46" s="376" t="s">
        <v>218</v>
      </c>
      <c r="I46" s="331">
        <v>0</v>
      </c>
      <c r="J46" s="331">
        <v>0</v>
      </c>
      <c r="K46" s="376" t="s">
        <v>218</v>
      </c>
    </row>
    <row r="47" spans="1:11" s="2" customFormat="1" ht="12.75" thickTop="1" thickBot="1">
      <c r="A47" s="313" t="s">
        <v>236</v>
      </c>
      <c r="B47" s="314">
        <v>2275</v>
      </c>
      <c r="C47" s="314">
        <v>200</v>
      </c>
      <c r="D47" s="331">
        <v>0</v>
      </c>
      <c r="E47" s="376" t="s">
        <v>218</v>
      </c>
      <c r="F47" s="376" t="s">
        <v>218</v>
      </c>
      <c r="G47" s="376" t="s">
        <v>218</v>
      </c>
      <c r="H47" s="376" t="s">
        <v>218</v>
      </c>
      <c r="I47" s="331">
        <v>0</v>
      </c>
      <c r="J47" s="331">
        <v>0</v>
      </c>
      <c r="K47" s="376" t="s">
        <v>218</v>
      </c>
    </row>
    <row r="48" spans="1:11" s="2" customFormat="1" ht="24" thickTop="1" thickBot="1">
      <c r="A48" s="318" t="s">
        <v>4529</v>
      </c>
      <c r="B48" s="312">
        <v>2280</v>
      </c>
      <c r="C48" s="312">
        <v>210</v>
      </c>
      <c r="D48" s="330">
        <f>SUM(D49:D50)</f>
        <v>0</v>
      </c>
      <c r="E48" s="376" t="s">
        <v>218</v>
      </c>
      <c r="F48" s="376" t="s">
        <v>218</v>
      </c>
      <c r="G48" s="376" t="s">
        <v>218</v>
      </c>
      <c r="H48" s="376" t="s">
        <v>218</v>
      </c>
      <c r="I48" s="330">
        <f>SUM(I49:I50)</f>
        <v>0</v>
      </c>
      <c r="J48" s="330">
        <f>SUM(J49:J50)</f>
        <v>0</v>
      </c>
      <c r="K48" s="376" t="s">
        <v>218</v>
      </c>
    </row>
    <row r="49" spans="1:11" s="2" customFormat="1" ht="24" thickTop="1" thickBot="1">
      <c r="A49" s="319" t="s">
        <v>4530</v>
      </c>
      <c r="B49" s="320">
        <v>2281</v>
      </c>
      <c r="C49" s="320">
        <v>220</v>
      </c>
      <c r="D49" s="331">
        <v>0</v>
      </c>
      <c r="E49" s="376" t="s">
        <v>218</v>
      </c>
      <c r="F49" s="376" t="s">
        <v>218</v>
      </c>
      <c r="G49" s="376" t="s">
        <v>218</v>
      </c>
      <c r="H49" s="376" t="s">
        <v>218</v>
      </c>
      <c r="I49" s="331">
        <v>0</v>
      </c>
      <c r="J49" s="331">
        <v>0</v>
      </c>
      <c r="K49" s="376" t="s">
        <v>218</v>
      </c>
    </row>
    <row r="50" spans="1:11" s="2" customFormat="1" ht="24" thickTop="1" thickBot="1">
      <c r="A50" s="321" t="s">
        <v>4531</v>
      </c>
      <c r="B50" s="320">
        <v>2282</v>
      </c>
      <c r="C50" s="320">
        <v>230</v>
      </c>
      <c r="D50" s="331">
        <v>0</v>
      </c>
      <c r="E50" s="376" t="s">
        <v>218</v>
      </c>
      <c r="F50" s="376" t="s">
        <v>218</v>
      </c>
      <c r="G50" s="376" t="s">
        <v>218</v>
      </c>
      <c r="H50" s="376" t="s">
        <v>218</v>
      </c>
      <c r="I50" s="331">
        <v>0</v>
      </c>
      <c r="J50" s="331">
        <v>0</v>
      </c>
      <c r="K50" s="376" t="s">
        <v>218</v>
      </c>
    </row>
    <row r="51" spans="1:11" s="2" customFormat="1" ht="12.75" thickTop="1" thickBot="1">
      <c r="A51" s="310" t="s">
        <v>4532</v>
      </c>
      <c r="B51" s="309">
        <v>2400</v>
      </c>
      <c r="C51" s="309">
        <v>240</v>
      </c>
      <c r="D51" s="328">
        <f>SUM(D52:D53)</f>
        <v>0</v>
      </c>
      <c r="E51" s="376" t="s">
        <v>218</v>
      </c>
      <c r="F51" s="376" t="s">
        <v>218</v>
      </c>
      <c r="G51" s="376" t="s">
        <v>218</v>
      </c>
      <c r="H51" s="376" t="s">
        <v>218</v>
      </c>
      <c r="I51" s="328">
        <f>SUM(I52:I53)</f>
        <v>0</v>
      </c>
      <c r="J51" s="328">
        <f>SUM(J52:J53)</f>
        <v>0</v>
      </c>
      <c r="K51" s="376" t="s">
        <v>218</v>
      </c>
    </row>
    <row r="52" spans="1:11" s="2" customFormat="1" ht="12.75" thickTop="1" thickBot="1">
      <c r="A52" s="322" t="s">
        <v>4533</v>
      </c>
      <c r="B52" s="323">
        <v>2410</v>
      </c>
      <c r="C52" s="323">
        <v>250</v>
      </c>
      <c r="D52" s="332">
        <v>0</v>
      </c>
      <c r="E52" s="376" t="s">
        <v>218</v>
      </c>
      <c r="F52" s="376" t="s">
        <v>218</v>
      </c>
      <c r="G52" s="376" t="s">
        <v>218</v>
      </c>
      <c r="H52" s="376" t="s">
        <v>218</v>
      </c>
      <c r="I52" s="332">
        <v>0</v>
      </c>
      <c r="J52" s="332">
        <v>0</v>
      </c>
      <c r="K52" s="376" t="s">
        <v>218</v>
      </c>
    </row>
    <row r="53" spans="1:11" s="2" customFormat="1" ht="12.75" customHeight="1" thickTop="1" thickBot="1">
      <c r="A53" s="322" t="s">
        <v>4534</v>
      </c>
      <c r="B53" s="323">
        <v>2420</v>
      </c>
      <c r="C53" s="323">
        <v>260</v>
      </c>
      <c r="D53" s="332">
        <v>0</v>
      </c>
      <c r="E53" s="376" t="s">
        <v>218</v>
      </c>
      <c r="F53" s="376" t="s">
        <v>218</v>
      </c>
      <c r="G53" s="376" t="s">
        <v>218</v>
      </c>
      <c r="H53" s="376" t="s">
        <v>218</v>
      </c>
      <c r="I53" s="332">
        <v>0</v>
      </c>
      <c r="J53" s="332">
        <v>0</v>
      </c>
      <c r="K53" s="376" t="s">
        <v>218</v>
      </c>
    </row>
    <row r="54" spans="1:11" s="2" customFormat="1" ht="12" customHeight="1" thickTop="1" thickBot="1">
      <c r="A54" s="324" t="s">
        <v>4535</v>
      </c>
      <c r="B54" s="309">
        <v>2600</v>
      </c>
      <c r="C54" s="309">
        <v>270</v>
      </c>
      <c r="D54" s="328">
        <f>SUM(D55:D57)</f>
        <v>0</v>
      </c>
      <c r="E54" s="376" t="s">
        <v>218</v>
      </c>
      <c r="F54" s="376" t="s">
        <v>218</v>
      </c>
      <c r="G54" s="376" t="s">
        <v>218</v>
      </c>
      <c r="H54" s="376" t="s">
        <v>218</v>
      </c>
      <c r="I54" s="328">
        <f>SUM(I55:I57)</f>
        <v>0</v>
      </c>
      <c r="J54" s="328">
        <f>SUM(J55:J57)</f>
        <v>0</v>
      </c>
      <c r="K54" s="376" t="s">
        <v>218</v>
      </c>
    </row>
    <row r="55" spans="1:11" s="2" customFormat="1" ht="11.25" customHeight="1" thickTop="1" thickBot="1">
      <c r="A55" s="315" t="s">
        <v>242</v>
      </c>
      <c r="B55" s="323">
        <v>2610</v>
      </c>
      <c r="C55" s="323">
        <v>280</v>
      </c>
      <c r="D55" s="332">
        <v>0</v>
      </c>
      <c r="E55" s="376" t="s">
        <v>218</v>
      </c>
      <c r="F55" s="376" t="s">
        <v>218</v>
      </c>
      <c r="G55" s="376" t="s">
        <v>218</v>
      </c>
      <c r="H55" s="376" t="s">
        <v>218</v>
      </c>
      <c r="I55" s="332">
        <v>0</v>
      </c>
      <c r="J55" s="332">
        <v>0</v>
      </c>
      <c r="K55" s="376" t="s">
        <v>218</v>
      </c>
    </row>
    <row r="56" spans="1:11" s="2" customFormat="1" ht="12.75" thickTop="1" thickBot="1">
      <c r="A56" s="315" t="s">
        <v>243</v>
      </c>
      <c r="B56" s="323">
        <v>2620</v>
      </c>
      <c r="C56" s="323">
        <v>290</v>
      </c>
      <c r="D56" s="332">
        <v>0</v>
      </c>
      <c r="E56" s="376" t="s">
        <v>218</v>
      </c>
      <c r="F56" s="376" t="s">
        <v>218</v>
      </c>
      <c r="G56" s="376" t="s">
        <v>218</v>
      </c>
      <c r="H56" s="376" t="s">
        <v>218</v>
      </c>
      <c r="I56" s="332">
        <v>0</v>
      </c>
      <c r="J56" s="332">
        <v>0</v>
      </c>
      <c r="K56" s="376" t="s">
        <v>218</v>
      </c>
    </row>
    <row r="57" spans="1:11" s="2" customFormat="1" ht="14.25" customHeight="1" thickTop="1" thickBot="1">
      <c r="A57" s="322" t="s">
        <v>4536</v>
      </c>
      <c r="B57" s="323">
        <v>2630</v>
      </c>
      <c r="C57" s="323">
        <v>300</v>
      </c>
      <c r="D57" s="332">
        <v>0</v>
      </c>
      <c r="E57" s="376" t="s">
        <v>218</v>
      </c>
      <c r="F57" s="376" t="s">
        <v>218</v>
      </c>
      <c r="G57" s="376" t="s">
        <v>218</v>
      </c>
      <c r="H57" s="376" t="s">
        <v>218</v>
      </c>
      <c r="I57" s="332">
        <v>0</v>
      </c>
      <c r="J57" s="332">
        <v>0</v>
      </c>
      <c r="K57" s="376" t="s">
        <v>218</v>
      </c>
    </row>
    <row r="58" spans="1:11" s="2" customFormat="1" ht="12.75" thickTop="1" thickBot="1">
      <c r="A58" s="325" t="s">
        <v>4537</v>
      </c>
      <c r="B58" s="309">
        <v>2700</v>
      </c>
      <c r="C58" s="309">
        <v>310</v>
      </c>
      <c r="D58" s="328">
        <f>SUM(D59:D61)</f>
        <v>0</v>
      </c>
      <c r="E58" s="376" t="s">
        <v>218</v>
      </c>
      <c r="F58" s="376" t="s">
        <v>218</v>
      </c>
      <c r="G58" s="376" t="s">
        <v>218</v>
      </c>
      <c r="H58" s="376" t="s">
        <v>218</v>
      </c>
      <c r="I58" s="328">
        <f>SUM(I59:I61)</f>
        <v>0</v>
      </c>
      <c r="J58" s="328">
        <f>SUM(J59:J61)</f>
        <v>0</v>
      </c>
      <c r="K58" s="376" t="s">
        <v>218</v>
      </c>
    </row>
    <row r="59" spans="1:11" s="2" customFormat="1" ht="12.75" thickTop="1" thickBot="1">
      <c r="A59" s="315" t="s">
        <v>4538</v>
      </c>
      <c r="B59" s="323">
        <v>2710</v>
      </c>
      <c r="C59" s="323">
        <v>320</v>
      </c>
      <c r="D59" s="332">
        <v>0</v>
      </c>
      <c r="E59" s="376" t="s">
        <v>218</v>
      </c>
      <c r="F59" s="376" t="s">
        <v>218</v>
      </c>
      <c r="G59" s="376" t="s">
        <v>218</v>
      </c>
      <c r="H59" s="376" t="s">
        <v>218</v>
      </c>
      <c r="I59" s="332">
        <v>0</v>
      </c>
      <c r="J59" s="332">
        <v>0</v>
      </c>
      <c r="K59" s="376" t="s">
        <v>218</v>
      </c>
    </row>
    <row r="60" spans="1:11" s="2" customFormat="1" ht="12.75" thickTop="1" thickBot="1">
      <c r="A60" s="315" t="s">
        <v>4539</v>
      </c>
      <c r="B60" s="323">
        <v>2720</v>
      </c>
      <c r="C60" s="323">
        <v>330</v>
      </c>
      <c r="D60" s="332">
        <v>0</v>
      </c>
      <c r="E60" s="376" t="s">
        <v>218</v>
      </c>
      <c r="F60" s="376" t="s">
        <v>218</v>
      </c>
      <c r="G60" s="376" t="s">
        <v>218</v>
      </c>
      <c r="H60" s="376" t="s">
        <v>218</v>
      </c>
      <c r="I60" s="332">
        <v>0</v>
      </c>
      <c r="J60" s="332">
        <v>0</v>
      </c>
      <c r="K60" s="376" t="s">
        <v>218</v>
      </c>
    </row>
    <row r="61" spans="1:11" s="2" customFormat="1" ht="12.75" thickTop="1" thickBot="1">
      <c r="A61" s="315" t="s">
        <v>4540</v>
      </c>
      <c r="B61" s="323">
        <v>2730</v>
      </c>
      <c r="C61" s="323">
        <v>340</v>
      </c>
      <c r="D61" s="332">
        <v>0</v>
      </c>
      <c r="E61" s="376" t="s">
        <v>218</v>
      </c>
      <c r="F61" s="376" t="s">
        <v>218</v>
      </c>
      <c r="G61" s="376" t="s">
        <v>218</v>
      </c>
      <c r="H61" s="376" t="s">
        <v>218</v>
      </c>
      <c r="I61" s="332">
        <v>0</v>
      </c>
      <c r="J61" s="332">
        <v>0</v>
      </c>
      <c r="K61" s="376" t="s">
        <v>218</v>
      </c>
    </row>
    <row r="62" spans="1:11" s="2" customFormat="1" ht="12.75" thickTop="1" thickBot="1">
      <c r="A62" s="325" t="s">
        <v>4541</v>
      </c>
      <c r="B62" s="309">
        <v>2800</v>
      </c>
      <c r="C62" s="309">
        <v>350</v>
      </c>
      <c r="D62" s="333">
        <v>0</v>
      </c>
      <c r="E62" s="376" t="s">
        <v>218</v>
      </c>
      <c r="F62" s="376" t="s">
        <v>218</v>
      </c>
      <c r="G62" s="376" t="s">
        <v>218</v>
      </c>
      <c r="H62" s="376" t="s">
        <v>218</v>
      </c>
      <c r="I62" s="333">
        <v>0</v>
      </c>
      <c r="J62" s="333">
        <v>0</v>
      </c>
      <c r="K62" s="376" t="s">
        <v>218</v>
      </c>
    </row>
    <row r="63" spans="1:11" s="2" customFormat="1" ht="12.75" thickTop="1" thickBot="1">
      <c r="A63" s="309" t="s">
        <v>4542</v>
      </c>
      <c r="B63" s="309">
        <v>3000</v>
      </c>
      <c r="C63" s="309">
        <v>360</v>
      </c>
      <c r="D63" s="328">
        <f>D64+D78</f>
        <v>0</v>
      </c>
      <c r="E63" s="376" t="s">
        <v>218</v>
      </c>
      <c r="F63" s="376" t="s">
        <v>218</v>
      </c>
      <c r="G63" s="376" t="s">
        <v>218</v>
      </c>
      <c r="H63" s="376" t="s">
        <v>218</v>
      </c>
      <c r="I63" s="328">
        <f>I64+I78</f>
        <v>0</v>
      </c>
      <c r="J63" s="328">
        <f>J64+J78</f>
        <v>0</v>
      </c>
      <c r="K63" s="376" t="s">
        <v>218</v>
      </c>
    </row>
    <row r="64" spans="1:11" s="2" customFormat="1" ht="12.75" thickTop="1" thickBot="1">
      <c r="A64" s="310" t="s">
        <v>180</v>
      </c>
      <c r="B64" s="309">
        <v>3100</v>
      </c>
      <c r="C64" s="309">
        <v>370</v>
      </c>
      <c r="D64" s="328">
        <f>D65+D66+D69+D72+D76+D77</f>
        <v>0</v>
      </c>
      <c r="E64" s="376" t="s">
        <v>218</v>
      </c>
      <c r="F64" s="376" t="s">
        <v>218</v>
      </c>
      <c r="G64" s="376" t="s">
        <v>218</v>
      </c>
      <c r="H64" s="376" t="s">
        <v>218</v>
      </c>
      <c r="I64" s="328">
        <f>I65+I66+I69+I72+I76+I77</f>
        <v>0</v>
      </c>
      <c r="J64" s="328">
        <f>J65+J66+J69+J72+J76+J77</f>
        <v>0</v>
      </c>
      <c r="K64" s="376" t="s">
        <v>218</v>
      </c>
    </row>
    <row r="65" spans="1:11" s="2" customFormat="1" ht="12.75" thickTop="1" thickBot="1">
      <c r="A65" s="315" t="s">
        <v>249</v>
      </c>
      <c r="B65" s="323">
        <v>3110</v>
      </c>
      <c r="C65" s="323">
        <v>380</v>
      </c>
      <c r="D65" s="332">
        <v>0</v>
      </c>
      <c r="E65" s="376" t="s">
        <v>218</v>
      </c>
      <c r="F65" s="376" t="s">
        <v>218</v>
      </c>
      <c r="G65" s="376" t="s">
        <v>218</v>
      </c>
      <c r="H65" s="376" t="s">
        <v>218</v>
      </c>
      <c r="I65" s="332">
        <v>0</v>
      </c>
      <c r="J65" s="332">
        <v>0</v>
      </c>
      <c r="K65" s="376" t="s">
        <v>218</v>
      </c>
    </row>
    <row r="66" spans="1:11" s="2" customFormat="1" ht="12.75" thickTop="1" thickBot="1">
      <c r="A66" s="322" t="s">
        <v>250</v>
      </c>
      <c r="B66" s="323">
        <v>3120</v>
      </c>
      <c r="C66" s="323">
        <v>390</v>
      </c>
      <c r="D66" s="330">
        <f>SUM(D67:D68)</f>
        <v>0</v>
      </c>
      <c r="E66" s="376" t="s">
        <v>218</v>
      </c>
      <c r="F66" s="376" t="s">
        <v>218</v>
      </c>
      <c r="G66" s="376" t="s">
        <v>218</v>
      </c>
      <c r="H66" s="376" t="s">
        <v>218</v>
      </c>
      <c r="I66" s="330">
        <f>SUM(I67:I68)</f>
        <v>0</v>
      </c>
      <c r="J66" s="330">
        <f>SUM(J67:J68)</f>
        <v>0</v>
      </c>
      <c r="K66" s="376" t="s">
        <v>218</v>
      </c>
    </row>
    <row r="67" spans="1:11" s="2" customFormat="1" ht="12.75" thickTop="1" thickBot="1">
      <c r="A67" s="321" t="s">
        <v>4543</v>
      </c>
      <c r="B67" s="320">
        <v>3121</v>
      </c>
      <c r="C67" s="320">
        <v>400</v>
      </c>
      <c r="D67" s="331">
        <v>0</v>
      </c>
      <c r="E67" s="376" t="s">
        <v>218</v>
      </c>
      <c r="F67" s="376" t="s">
        <v>218</v>
      </c>
      <c r="G67" s="376" t="s">
        <v>218</v>
      </c>
      <c r="H67" s="376" t="s">
        <v>218</v>
      </c>
      <c r="I67" s="331">
        <v>0</v>
      </c>
      <c r="J67" s="331">
        <v>0</v>
      </c>
      <c r="K67" s="376" t="s">
        <v>218</v>
      </c>
    </row>
    <row r="68" spans="1:11" s="2" customFormat="1" ht="12.75" thickTop="1" thickBot="1">
      <c r="A68" s="321" t="s">
        <v>4544</v>
      </c>
      <c r="B68" s="320">
        <v>3122</v>
      </c>
      <c r="C68" s="320">
        <v>410</v>
      </c>
      <c r="D68" s="331">
        <v>0</v>
      </c>
      <c r="E68" s="376" t="s">
        <v>218</v>
      </c>
      <c r="F68" s="376" t="s">
        <v>218</v>
      </c>
      <c r="G68" s="376" t="s">
        <v>218</v>
      </c>
      <c r="H68" s="376" t="s">
        <v>218</v>
      </c>
      <c r="I68" s="331">
        <v>0</v>
      </c>
      <c r="J68" s="331">
        <v>0</v>
      </c>
      <c r="K68" s="376" t="s">
        <v>218</v>
      </c>
    </row>
    <row r="69" spans="1:11" s="2" customFormat="1" ht="12.75" thickTop="1" thickBot="1">
      <c r="A69" s="311" t="s">
        <v>253</v>
      </c>
      <c r="B69" s="323">
        <v>3130</v>
      </c>
      <c r="C69" s="323">
        <v>420</v>
      </c>
      <c r="D69" s="330">
        <f>SUM(D70:D71)</f>
        <v>0</v>
      </c>
      <c r="E69" s="376" t="s">
        <v>218</v>
      </c>
      <c r="F69" s="376" t="s">
        <v>218</v>
      </c>
      <c r="G69" s="376" t="s">
        <v>218</v>
      </c>
      <c r="H69" s="376" t="s">
        <v>218</v>
      </c>
      <c r="I69" s="330">
        <f>SUM(I70:I71)</f>
        <v>0</v>
      </c>
      <c r="J69" s="330">
        <f>SUM(J70:J71)</f>
        <v>0</v>
      </c>
      <c r="K69" s="376" t="s">
        <v>218</v>
      </c>
    </row>
    <row r="70" spans="1:11" s="2" customFormat="1" ht="12.75" thickTop="1" thickBot="1">
      <c r="A70" s="321" t="s">
        <v>4545</v>
      </c>
      <c r="B70" s="359">
        <v>3131</v>
      </c>
      <c r="C70" s="323">
        <v>430</v>
      </c>
      <c r="D70" s="331">
        <v>0</v>
      </c>
      <c r="E70" s="376" t="s">
        <v>218</v>
      </c>
      <c r="F70" s="376" t="s">
        <v>218</v>
      </c>
      <c r="G70" s="376" t="s">
        <v>218</v>
      </c>
      <c r="H70" s="376" t="s">
        <v>218</v>
      </c>
      <c r="I70" s="331">
        <v>0</v>
      </c>
      <c r="J70" s="331">
        <v>0</v>
      </c>
      <c r="K70" s="376" t="s">
        <v>218</v>
      </c>
    </row>
    <row r="71" spans="1:11" s="2" customFormat="1" ht="12.75" thickTop="1" thickBot="1">
      <c r="A71" s="321" t="s">
        <v>181</v>
      </c>
      <c r="B71" s="320">
        <v>3132</v>
      </c>
      <c r="C71" s="320">
        <v>440</v>
      </c>
      <c r="D71" s="331">
        <v>0</v>
      </c>
      <c r="E71" s="376" t="s">
        <v>218</v>
      </c>
      <c r="F71" s="376" t="s">
        <v>218</v>
      </c>
      <c r="G71" s="376" t="s">
        <v>218</v>
      </c>
      <c r="H71" s="376" t="s">
        <v>218</v>
      </c>
      <c r="I71" s="331">
        <v>0</v>
      </c>
      <c r="J71" s="331">
        <v>0</v>
      </c>
      <c r="K71" s="376" t="s">
        <v>218</v>
      </c>
    </row>
    <row r="72" spans="1:11" s="2" customFormat="1" ht="12.75" thickTop="1" thickBot="1">
      <c r="A72" s="311" t="s">
        <v>182</v>
      </c>
      <c r="B72" s="323">
        <v>3140</v>
      </c>
      <c r="C72" s="323">
        <v>450</v>
      </c>
      <c r="D72" s="330">
        <f>SUM(D73:D75)</f>
        <v>0</v>
      </c>
      <c r="E72" s="376" t="s">
        <v>218</v>
      </c>
      <c r="F72" s="376" t="s">
        <v>218</v>
      </c>
      <c r="G72" s="376" t="s">
        <v>218</v>
      </c>
      <c r="H72" s="376" t="s">
        <v>218</v>
      </c>
      <c r="I72" s="330">
        <f>SUM(I73:I75)</f>
        <v>0</v>
      </c>
      <c r="J72" s="330">
        <f>SUM(J73:J75)</f>
        <v>0</v>
      </c>
      <c r="K72" s="376" t="s">
        <v>218</v>
      </c>
    </row>
    <row r="73" spans="1:11" s="2" customFormat="1" ht="13.5" thickTop="1" thickBot="1">
      <c r="A73" s="326" t="s">
        <v>4546</v>
      </c>
      <c r="B73" s="320">
        <v>3141</v>
      </c>
      <c r="C73" s="320">
        <v>460</v>
      </c>
      <c r="D73" s="331">
        <v>0</v>
      </c>
      <c r="E73" s="376" t="s">
        <v>218</v>
      </c>
      <c r="F73" s="376" t="s">
        <v>218</v>
      </c>
      <c r="G73" s="376" t="s">
        <v>218</v>
      </c>
      <c r="H73" s="376" t="s">
        <v>218</v>
      </c>
      <c r="I73" s="331">
        <v>0</v>
      </c>
      <c r="J73" s="331">
        <v>0</v>
      </c>
      <c r="K73" s="376" t="s">
        <v>218</v>
      </c>
    </row>
    <row r="74" spans="1:11" s="2" customFormat="1" ht="13.5" thickTop="1" thickBot="1">
      <c r="A74" s="326" t="s">
        <v>4547</v>
      </c>
      <c r="B74" s="320">
        <v>3142</v>
      </c>
      <c r="C74" s="320">
        <v>470</v>
      </c>
      <c r="D74" s="331">
        <v>0</v>
      </c>
      <c r="E74" s="376" t="s">
        <v>218</v>
      </c>
      <c r="F74" s="376" t="s">
        <v>218</v>
      </c>
      <c r="G74" s="376" t="s">
        <v>218</v>
      </c>
      <c r="H74" s="376" t="s">
        <v>218</v>
      </c>
      <c r="I74" s="331">
        <v>0</v>
      </c>
      <c r="J74" s="331">
        <v>0</v>
      </c>
      <c r="K74" s="376" t="s">
        <v>218</v>
      </c>
    </row>
    <row r="75" spans="1:11" s="2" customFormat="1" ht="13.5" thickTop="1" thickBot="1">
      <c r="A75" s="326" t="s">
        <v>4548</v>
      </c>
      <c r="B75" s="320">
        <v>3143</v>
      </c>
      <c r="C75" s="320">
        <v>480</v>
      </c>
      <c r="D75" s="331">
        <v>0</v>
      </c>
      <c r="E75" s="376" t="s">
        <v>218</v>
      </c>
      <c r="F75" s="376" t="s">
        <v>218</v>
      </c>
      <c r="G75" s="376" t="s">
        <v>218</v>
      </c>
      <c r="H75" s="376" t="s">
        <v>218</v>
      </c>
      <c r="I75" s="331">
        <v>0</v>
      </c>
      <c r="J75" s="331">
        <v>0</v>
      </c>
      <c r="K75" s="376" t="s">
        <v>218</v>
      </c>
    </row>
    <row r="76" spans="1:11" s="2" customFormat="1" ht="12.75" thickTop="1" thickBot="1">
      <c r="A76" s="311" t="s">
        <v>255</v>
      </c>
      <c r="B76" s="323">
        <v>3150</v>
      </c>
      <c r="C76" s="323">
        <v>490</v>
      </c>
      <c r="D76" s="332">
        <v>0</v>
      </c>
      <c r="E76" s="376" t="s">
        <v>218</v>
      </c>
      <c r="F76" s="376" t="s">
        <v>218</v>
      </c>
      <c r="G76" s="376" t="s">
        <v>218</v>
      </c>
      <c r="H76" s="376" t="s">
        <v>218</v>
      </c>
      <c r="I76" s="332">
        <v>0</v>
      </c>
      <c r="J76" s="332">
        <v>0</v>
      </c>
      <c r="K76" s="376" t="s">
        <v>218</v>
      </c>
    </row>
    <row r="77" spans="1:11" s="2" customFormat="1" ht="12.75" thickTop="1" thickBot="1">
      <c r="A77" s="311" t="s">
        <v>4549</v>
      </c>
      <c r="B77" s="323">
        <v>3160</v>
      </c>
      <c r="C77" s="323">
        <v>500</v>
      </c>
      <c r="D77" s="332">
        <v>0</v>
      </c>
      <c r="E77" s="376" t="s">
        <v>218</v>
      </c>
      <c r="F77" s="376" t="s">
        <v>218</v>
      </c>
      <c r="G77" s="376" t="s">
        <v>218</v>
      </c>
      <c r="H77" s="376" t="s">
        <v>218</v>
      </c>
      <c r="I77" s="332">
        <v>0</v>
      </c>
      <c r="J77" s="332">
        <v>0</v>
      </c>
      <c r="K77" s="376" t="s">
        <v>218</v>
      </c>
    </row>
    <row r="78" spans="1:11" s="2" customFormat="1" ht="12.75" thickTop="1" thickBot="1">
      <c r="A78" s="310" t="s">
        <v>257</v>
      </c>
      <c r="B78" s="309">
        <v>3200</v>
      </c>
      <c r="C78" s="309">
        <v>510</v>
      </c>
      <c r="D78" s="328">
        <f>SUM(D79:D81)</f>
        <v>0</v>
      </c>
      <c r="E78" s="376" t="s">
        <v>218</v>
      </c>
      <c r="F78" s="376" t="s">
        <v>218</v>
      </c>
      <c r="G78" s="376" t="s">
        <v>218</v>
      </c>
      <c r="H78" s="376" t="s">
        <v>218</v>
      </c>
      <c r="I78" s="328">
        <f>SUM(I79:I81)</f>
        <v>0</v>
      </c>
      <c r="J78" s="328">
        <f>SUM(J79:J81)</f>
        <v>0</v>
      </c>
      <c r="K78" s="376" t="s">
        <v>218</v>
      </c>
    </row>
    <row r="79" spans="1:11" s="2" customFormat="1" ht="12.75" thickTop="1" thickBot="1">
      <c r="A79" s="315" t="s">
        <v>578</v>
      </c>
      <c r="B79" s="323">
        <v>3210</v>
      </c>
      <c r="C79" s="323">
        <v>520</v>
      </c>
      <c r="D79" s="332">
        <v>0</v>
      </c>
      <c r="E79" s="376" t="s">
        <v>218</v>
      </c>
      <c r="F79" s="376" t="s">
        <v>218</v>
      </c>
      <c r="G79" s="376" t="s">
        <v>218</v>
      </c>
      <c r="H79" s="376" t="s">
        <v>218</v>
      </c>
      <c r="I79" s="332">
        <v>0</v>
      </c>
      <c r="J79" s="332">
        <v>0</v>
      </c>
      <c r="K79" s="376" t="s">
        <v>218</v>
      </c>
    </row>
    <row r="80" spans="1:11" s="2" customFormat="1" ht="12.75" thickTop="1" thickBot="1">
      <c r="A80" s="315" t="s">
        <v>259</v>
      </c>
      <c r="B80" s="323">
        <v>3220</v>
      </c>
      <c r="C80" s="323">
        <v>530</v>
      </c>
      <c r="D80" s="332">
        <v>0</v>
      </c>
      <c r="E80" s="376" t="s">
        <v>218</v>
      </c>
      <c r="F80" s="376" t="s">
        <v>218</v>
      </c>
      <c r="G80" s="376" t="s">
        <v>218</v>
      </c>
      <c r="H80" s="376" t="s">
        <v>218</v>
      </c>
      <c r="I80" s="332">
        <v>0</v>
      </c>
      <c r="J80" s="332">
        <v>0</v>
      </c>
      <c r="K80" s="376" t="s">
        <v>218</v>
      </c>
    </row>
    <row r="81" spans="1:11" s="2" customFormat="1" ht="24" thickTop="1" thickBot="1">
      <c r="A81" s="311" t="s">
        <v>4550</v>
      </c>
      <c r="B81" s="323">
        <v>3230</v>
      </c>
      <c r="C81" s="323">
        <v>540</v>
      </c>
      <c r="D81" s="332">
        <v>0</v>
      </c>
      <c r="E81" s="376" t="s">
        <v>218</v>
      </c>
      <c r="F81" s="376" t="s">
        <v>218</v>
      </c>
      <c r="G81" s="376" t="s">
        <v>218</v>
      </c>
      <c r="H81" s="376" t="s">
        <v>218</v>
      </c>
      <c r="I81" s="332">
        <v>0</v>
      </c>
      <c r="J81" s="332">
        <v>0</v>
      </c>
      <c r="K81" s="376" t="s">
        <v>218</v>
      </c>
    </row>
    <row r="82" spans="1:11" s="2" customFormat="1" ht="12.75" thickTop="1" thickBot="1">
      <c r="A82" s="315" t="s">
        <v>260</v>
      </c>
      <c r="B82" s="323">
        <v>3240</v>
      </c>
      <c r="C82" s="323">
        <v>550</v>
      </c>
      <c r="D82" s="332">
        <v>0</v>
      </c>
      <c r="E82" s="376" t="s">
        <v>218</v>
      </c>
      <c r="F82" s="376" t="s">
        <v>218</v>
      </c>
      <c r="G82" s="376" t="s">
        <v>218</v>
      </c>
      <c r="H82" s="376" t="s">
        <v>218</v>
      </c>
      <c r="I82" s="332">
        <v>0</v>
      </c>
      <c r="J82" s="332">
        <v>0</v>
      </c>
      <c r="K82" s="376" t="s">
        <v>218</v>
      </c>
    </row>
    <row r="83" spans="1:11" s="2" customFormat="1" ht="12.75" hidden="1" thickTop="1" thickBot="1">
      <c r="A83" s="299"/>
      <c r="B83" s="300"/>
      <c r="C83" s="300"/>
      <c r="D83" s="357"/>
      <c r="E83" s="358"/>
      <c r="F83" s="358"/>
      <c r="G83" s="358"/>
      <c r="H83" s="358"/>
      <c r="I83" s="357"/>
      <c r="J83" s="357"/>
      <c r="K83" s="358"/>
    </row>
    <row r="84" spans="1:11" s="2" customFormat="1" ht="12" hidden="1" thickTop="1">
      <c r="A84" s="109"/>
      <c r="B84" s="152"/>
      <c r="C84" s="185"/>
      <c r="D84" s="155"/>
      <c r="E84" s="292"/>
      <c r="F84" s="292"/>
      <c r="G84" s="292"/>
      <c r="H84" s="292"/>
      <c r="I84" s="155"/>
      <c r="J84" s="155"/>
      <c r="K84" s="292"/>
    </row>
    <row r="85" spans="1:11" s="2" customFormat="1" ht="12.75" hidden="1" customHeight="1">
      <c r="A85" s="104"/>
      <c r="B85" s="152"/>
      <c r="C85" s="185"/>
      <c r="D85" s="155"/>
      <c r="E85" s="39"/>
      <c r="F85" s="39"/>
      <c r="G85" s="39"/>
      <c r="H85" s="39"/>
      <c r="I85" s="155"/>
      <c r="J85" s="155"/>
      <c r="K85" s="39"/>
    </row>
    <row r="86" spans="1:11" s="2" customFormat="1" ht="12.75" hidden="1" thickTop="1">
      <c r="A86" s="102" t="s">
        <v>156</v>
      </c>
      <c r="B86" s="103">
        <v>4100</v>
      </c>
      <c r="C86" s="22">
        <v>600</v>
      </c>
      <c r="D86" s="39" t="s">
        <v>218</v>
      </c>
      <c r="E86" s="39" t="s">
        <v>218</v>
      </c>
      <c r="F86" s="39" t="s">
        <v>218</v>
      </c>
      <c r="G86" s="39"/>
      <c r="H86" s="39" t="s">
        <v>218</v>
      </c>
      <c r="I86" s="39" t="s">
        <v>218</v>
      </c>
      <c r="J86" s="39" t="s">
        <v>218</v>
      </c>
      <c r="K86" s="39" t="s">
        <v>218</v>
      </c>
    </row>
    <row r="87" spans="1:11" s="2" customFormat="1" ht="12" hidden="1" thickTop="1">
      <c r="A87" s="104" t="s">
        <v>265</v>
      </c>
      <c r="B87" s="105">
        <v>4110</v>
      </c>
      <c r="C87" s="22">
        <v>610</v>
      </c>
      <c r="D87" s="39" t="s">
        <v>218</v>
      </c>
      <c r="E87" s="39" t="s">
        <v>218</v>
      </c>
      <c r="F87" s="39" t="s">
        <v>218</v>
      </c>
      <c r="G87" s="39"/>
      <c r="H87" s="39" t="s">
        <v>218</v>
      </c>
      <c r="I87" s="39" t="s">
        <v>218</v>
      </c>
      <c r="J87" s="39" t="s">
        <v>218</v>
      </c>
      <c r="K87" s="39" t="s">
        <v>218</v>
      </c>
    </row>
    <row r="88" spans="1:11" s="2" customFormat="1" ht="12" hidden="1" thickTop="1">
      <c r="A88" s="96" t="s">
        <v>266</v>
      </c>
      <c r="B88" s="97">
        <v>4111</v>
      </c>
      <c r="C88" s="22">
        <v>620</v>
      </c>
      <c r="D88" s="39" t="s">
        <v>218</v>
      </c>
      <c r="E88" s="39" t="s">
        <v>218</v>
      </c>
      <c r="F88" s="39" t="s">
        <v>218</v>
      </c>
      <c r="G88" s="39"/>
      <c r="H88" s="39" t="s">
        <v>218</v>
      </c>
      <c r="I88" s="39" t="s">
        <v>218</v>
      </c>
      <c r="J88" s="39" t="s">
        <v>218</v>
      </c>
      <c r="K88" s="39" t="s">
        <v>218</v>
      </c>
    </row>
    <row r="89" spans="1:11" s="2" customFormat="1" ht="12" hidden="1" thickTop="1">
      <c r="A89" s="96" t="s">
        <v>267</v>
      </c>
      <c r="B89" s="97">
        <v>4112</v>
      </c>
      <c r="C89" s="22">
        <v>630</v>
      </c>
      <c r="D89" s="39" t="s">
        <v>218</v>
      </c>
      <c r="E89" s="39" t="s">
        <v>218</v>
      </c>
      <c r="F89" s="39" t="s">
        <v>218</v>
      </c>
      <c r="G89" s="39"/>
      <c r="H89" s="39" t="s">
        <v>218</v>
      </c>
      <c r="I89" s="39" t="s">
        <v>218</v>
      </c>
      <c r="J89" s="39" t="s">
        <v>218</v>
      </c>
      <c r="K89" s="39" t="s">
        <v>218</v>
      </c>
    </row>
    <row r="90" spans="1:11" s="2" customFormat="1" ht="13.5" hidden="1" thickTop="1">
      <c r="A90" s="114" t="s">
        <v>157</v>
      </c>
      <c r="B90" s="97">
        <v>4113</v>
      </c>
      <c r="C90" s="22">
        <v>640</v>
      </c>
      <c r="D90" s="39" t="s">
        <v>218</v>
      </c>
      <c r="E90" s="39" t="s">
        <v>218</v>
      </c>
      <c r="F90" s="39" t="s">
        <v>218</v>
      </c>
      <c r="G90" s="39"/>
      <c r="H90" s="39" t="s">
        <v>218</v>
      </c>
      <c r="I90" s="39" t="s">
        <v>218</v>
      </c>
      <c r="J90" s="39" t="s">
        <v>218</v>
      </c>
      <c r="K90" s="39" t="s">
        <v>218</v>
      </c>
    </row>
    <row r="91" spans="1:11" s="2" customFormat="1" ht="12" hidden="1" thickTop="1">
      <c r="A91" s="104" t="s">
        <v>158</v>
      </c>
      <c r="B91" s="105">
        <v>4120</v>
      </c>
      <c r="C91" s="22">
        <v>650</v>
      </c>
      <c r="D91" s="39" t="s">
        <v>218</v>
      </c>
      <c r="E91" s="39" t="s">
        <v>218</v>
      </c>
      <c r="F91" s="39" t="s">
        <v>218</v>
      </c>
      <c r="G91" s="39"/>
      <c r="H91" s="39" t="s">
        <v>218</v>
      </c>
      <c r="I91" s="39" t="s">
        <v>218</v>
      </c>
      <c r="J91" s="39" t="s">
        <v>218</v>
      </c>
      <c r="K91" s="39" t="s">
        <v>218</v>
      </c>
    </row>
    <row r="92" spans="1:11" s="2" customFormat="1" ht="12" hidden="1" thickTop="1">
      <c r="A92" s="118" t="s">
        <v>159</v>
      </c>
      <c r="B92" s="97">
        <v>4121</v>
      </c>
      <c r="C92" s="22">
        <v>660</v>
      </c>
      <c r="D92" s="39" t="s">
        <v>218</v>
      </c>
      <c r="E92" s="39" t="s">
        <v>218</v>
      </c>
      <c r="F92" s="39" t="s">
        <v>218</v>
      </c>
      <c r="G92" s="39"/>
      <c r="H92" s="39" t="s">
        <v>218</v>
      </c>
      <c r="I92" s="39" t="s">
        <v>218</v>
      </c>
      <c r="J92" s="39" t="s">
        <v>218</v>
      </c>
      <c r="K92" s="39" t="s">
        <v>218</v>
      </c>
    </row>
    <row r="93" spans="1:11" s="2" customFormat="1" ht="12" hidden="1" thickTop="1">
      <c r="A93" s="118" t="s">
        <v>160</v>
      </c>
      <c r="B93" s="97">
        <v>4122</v>
      </c>
      <c r="C93" s="22">
        <v>670</v>
      </c>
      <c r="D93" s="39" t="s">
        <v>218</v>
      </c>
      <c r="E93" s="39" t="s">
        <v>218</v>
      </c>
      <c r="F93" s="39" t="s">
        <v>218</v>
      </c>
      <c r="G93" s="39"/>
      <c r="H93" s="39" t="s">
        <v>218</v>
      </c>
      <c r="I93" s="39" t="s">
        <v>218</v>
      </c>
      <c r="J93" s="39" t="s">
        <v>218</v>
      </c>
      <c r="K93" s="39" t="s">
        <v>218</v>
      </c>
    </row>
    <row r="94" spans="1:11" s="2" customFormat="1" ht="12" hidden="1" thickTop="1">
      <c r="A94" s="96" t="s">
        <v>161</v>
      </c>
      <c r="B94" s="97">
        <v>4123</v>
      </c>
      <c r="C94" s="22">
        <v>680</v>
      </c>
      <c r="D94" s="39" t="s">
        <v>218</v>
      </c>
      <c r="E94" s="39" t="s">
        <v>218</v>
      </c>
      <c r="F94" s="39" t="s">
        <v>218</v>
      </c>
      <c r="G94" s="39"/>
      <c r="H94" s="39" t="s">
        <v>218</v>
      </c>
      <c r="I94" s="39" t="s">
        <v>218</v>
      </c>
      <c r="J94" s="39" t="s">
        <v>218</v>
      </c>
      <c r="K94" s="39" t="s">
        <v>218</v>
      </c>
    </row>
    <row r="95" spans="1:11" s="2" customFormat="1" ht="12.75" hidden="1" thickTop="1">
      <c r="A95" s="102" t="s">
        <v>177</v>
      </c>
      <c r="B95" s="103">
        <v>4200</v>
      </c>
      <c r="C95" s="22">
        <v>690</v>
      </c>
      <c r="D95" s="39" t="s">
        <v>218</v>
      </c>
      <c r="E95" s="39" t="s">
        <v>218</v>
      </c>
      <c r="F95" s="39" t="s">
        <v>218</v>
      </c>
      <c r="G95" s="39"/>
      <c r="H95" s="39" t="s">
        <v>218</v>
      </c>
      <c r="I95" s="39" t="s">
        <v>218</v>
      </c>
      <c r="J95" s="39" t="s">
        <v>218</v>
      </c>
      <c r="K95" s="39" t="s">
        <v>218</v>
      </c>
    </row>
    <row r="96" spans="1:11" s="2" customFormat="1" ht="12" hidden="1" thickTop="1">
      <c r="A96" s="104" t="s">
        <v>268</v>
      </c>
      <c r="B96" s="105">
        <v>4210</v>
      </c>
      <c r="C96" s="22">
        <v>700</v>
      </c>
      <c r="D96" s="39" t="s">
        <v>218</v>
      </c>
      <c r="E96" s="39" t="s">
        <v>218</v>
      </c>
      <c r="F96" s="39" t="s">
        <v>218</v>
      </c>
      <c r="G96" s="39"/>
      <c r="H96" s="39" t="s">
        <v>218</v>
      </c>
      <c r="I96" s="39" t="s">
        <v>218</v>
      </c>
      <c r="J96" s="39" t="s">
        <v>218</v>
      </c>
      <c r="K96" s="39" t="s">
        <v>218</v>
      </c>
    </row>
    <row r="97" spans="1:11" s="2" customFormat="1" ht="12" hidden="1" thickTop="1">
      <c r="A97" s="104" t="s">
        <v>178</v>
      </c>
      <c r="B97" s="105">
        <v>4220</v>
      </c>
      <c r="C97" s="22">
        <v>710</v>
      </c>
      <c r="D97" s="39" t="s">
        <v>218</v>
      </c>
      <c r="E97" s="39" t="s">
        <v>218</v>
      </c>
      <c r="F97" s="39" t="s">
        <v>218</v>
      </c>
      <c r="G97" s="39"/>
      <c r="H97" s="39" t="s">
        <v>218</v>
      </c>
      <c r="I97" s="39" t="s">
        <v>218</v>
      </c>
      <c r="J97" s="39" t="s">
        <v>218</v>
      </c>
      <c r="K97" s="39" t="s">
        <v>218</v>
      </c>
    </row>
    <row r="98" spans="1:11" s="2" customFormat="1" ht="8.25" customHeight="1" thickTop="1">
      <c r="A98" s="123"/>
      <c r="B98" s="124"/>
      <c r="C98" s="125"/>
      <c r="D98" s="117"/>
      <c r="E98" s="117"/>
      <c r="F98" s="117"/>
      <c r="G98" s="117"/>
      <c r="H98" s="117"/>
      <c r="I98" s="117"/>
      <c r="J98" s="117"/>
      <c r="K98" s="117"/>
    </row>
    <row r="99" spans="1:11">
      <c r="A99" s="26" t="e">
        <f>#REF!</f>
        <v>#REF!</v>
      </c>
      <c r="B99" s="414"/>
      <c r="C99" s="414"/>
      <c r="E99" s="417" t="e">
        <f>#REF!</f>
        <v>#REF!</v>
      </c>
      <c r="F99" s="417"/>
      <c r="G99" s="417"/>
      <c r="H99" s="417"/>
    </row>
    <row r="100" spans="1:11">
      <c r="B100" s="430" t="s">
        <v>263</v>
      </c>
      <c r="C100" s="430"/>
      <c r="E100" s="293" t="s">
        <v>4036</v>
      </c>
      <c r="F100" s="293"/>
      <c r="G100" s="245"/>
      <c r="H100" s="1"/>
    </row>
    <row r="101" spans="1:11">
      <c r="A101" s="26" t="e">
        <f>#REF!</f>
        <v>#REF!</v>
      </c>
      <c r="B101" s="414"/>
      <c r="C101" s="414"/>
      <c r="E101" s="417" t="e">
        <f>#REF!</f>
        <v>#REF!</v>
      </c>
      <c r="F101" s="417"/>
      <c r="G101" s="417"/>
      <c r="H101" s="417"/>
    </row>
    <row r="102" spans="1:11">
      <c r="B102" s="430" t="s">
        <v>263</v>
      </c>
      <c r="C102" s="430"/>
      <c r="E102" s="293" t="s">
        <v>4036</v>
      </c>
      <c r="F102" s="293"/>
      <c r="G102" s="245"/>
      <c r="H102" s="1"/>
    </row>
    <row r="103" spans="1:11">
      <c r="A103" s="1" t="e">
        <f>#REF!</f>
        <v>#REF!</v>
      </c>
    </row>
  </sheetData>
  <sheetProtection sheet="1" formatColumns="0" formatRows="0"/>
  <mergeCells count="33">
    <mergeCell ref="B102:C102"/>
    <mergeCell ref="B99:C99"/>
    <mergeCell ref="E99:H99"/>
    <mergeCell ref="B100:C100"/>
    <mergeCell ref="B101:C101"/>
    <mergeCell ref="E101:H101"/>
    <mergeCell ref="B10:I10"/>
    <mergeCell ref="B11:I11"/>
    <mergeCell ref="A6:K6"/>
    <mergeCell ref="F1:K2"/>
    <mergeCell ref="A3:K3"/>
    <mergeCell ref="I18:I20"/>
    <mergeCell ref="A4:K4"/>
    <mergeCell ref="B9:I9"/>
    <mergeCell ref="C18:C20"/>
    <mergeCell ref="E18:E20"/>
    <mergeCell ref="B18:B20"/>
    <mergeCell ref="J18:J20"/>
    <mergeCell ref="D18:D20"/>
    <mergeCell ref="A18:A20"/>
    <mergeCell ref="H18:H20"/>
    <mergeCell ref="F18:F20"/>
    <mergeCell ref="G18:G20"/>
    <mergeCell ref="A5:C5"/>
    <mergeCell ref="K18:K20"/>
    <mergeCell ref="E12:I12"/>
    <mergeCell ref="E13:K13"/>
    <mergeCell ref="E14:K14"/>
    <mergeCell ref="E15:K15"/>
    <mergeCell ref="A12:C12"/>
    <mergeCell ref="A13:C13"/>
    <mergeCell ref="A14:C14"/>
    <mergeCell ref="A15:C15"/>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6</oddHeader>
  </headerFooter>
</worksheet>
</file>

<file path=xl/worksheets/sheet72.xml><?xml version="1.0" encoding="utf-8"?>
<worksheet xmlns="http://schemas.openxmlformats.org/spreadsheetml/2006/main" xmlns:r="http://schemas.openxmlformats.org/officeDocument/2006/relationships">
  <sheetPr codeName="Аркуш84">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73.xml><?xml version="1.0" encoding="utf-8"?>
<worksheet xmlns="http://schemas.openxmlformats.org/spreadsheetml/2006/main" xmlns:r="http://schemas.openxmlformats.org/officeDocument/2006/relationships">
  <sheetPr codeName="Аркуш85">
    <pageSetUpPr fitToPage="1"/>
  </sheetPr>
  <dimension ref="A1:N102"/>
  <sheetViews>
    <sheetView topLeftCell="A20"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74.xml><?xml version="1.0" encoding="utf-8"?>
<worksheet xmlns="http://schemas.openxmlformats.org/spreadsheetml/2006/main" xmlns:r="http://schemas.openxmlformats.org/officeDocument/2006/relationships">
  <sheetPr codeName="Аркуш86">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75.xml><?xml version="1.0" encoding="utf-8"?>
<worksheet xmlns="http://schemas.openxmlformats.org/spreadsheetml/2006/main" xmlns:r="http://schemas.openxmlformats.org/officeDocument/2006/relationships">
  <sheetPr codeName="Аркуш87">
    <pageSetUpPr fitToPage="1"/>
  </sheetPr>
  <dimension ref="A1:N102"/>
  <sheetViews>
    <sheetView topLeftCell="A10"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76.xml><?xml version="1.0" encoding="utf-8"?>
<worksheet xmlns="http://schemas.openxmlformats.org/spreadsheetml/2006/main" xmlns:r="http://schemas.openxmlformats.org/officeDocument/2006/relationships">
  <sheetPr codeName="Аркуш88">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77.xml><?xml version="1.0" encoding="utf-8"?>
<worksheet xmlns="http://schemas.openxmlformats.org/spreadsheetml/2006/main" xmlns:r="http://schemas.openxmlformats.org/officeDocument/2006/relationships">
  <sheetPr codeName="Аркуш89">
    <pageSetUpPr fitToPage="1"/>
  </sheetPr>
  <dimension ref="A1:N102"/>
  <sheetViews>
    <sheetView topLeftCell="A8"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78.xml><?xml version="1.0" encoding="utf-8"?>
<worksheet xmlns="http://schemas.openxmlformats.org/spreadsheetml/2006/main" xmlns:r="http://schemas.openxmlformats.org/officeDocument/2006/relationships">
  <sheetPr codeName="Аркуш90">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79.xml><?xml version="1.0" encoding="utf-8"?>
<worksheet xmlns="http://schemas.openxmlformats.org/spreadsheetml/2006/main" xmlns:r="http://schemas.openxmlformats.org/officeDocument/2006/relationships">
  <sheetPr codeName="Аркуш91">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xml><?xml version="1.0" encoding="utf-8"?>
<worksheet xmlns="http://schemas.openxmlformats.org/spreadsheetml/2006/main" xmlns:r="http://schemas.openxmlformats.org/officeDocument/2006/relationships">
  <sheetPr codeName="Аркуш30">
    <pageSetUpPr fitToPage="1"/>
  </sheetPr>
  <dimension ref="A1:N103"/>
  <sheetViews>
    <sheetView topLeftCell="A19" workbookViewId="0">
      <selection activeCell="K86" sqref="K86"/>
    </sheetView>
  </sheetViews>
  <sheetFormatPr defaultRowHeight="15"/>
  <cols>
    <col min="1" max="1" width="53.42578125" customWidth="1"/>
    <col min="2" max="2" width="5.28515625" customWidth="1"/>
    <col min="3" max="3" width="4.42578125" customWidth="1"/>
    <col min="4" max="4" width="13" customWidth="1"/>
    <col min="5" max="5" width="12.140625" customWidth="1"/>
    <col min="6" max="6" width="9.85546875" customWidth="1"/>
    <col min="7" max="7" width="12" customWidth="1"/>
    <col min="8" max="8" width="11.7109375" customWidth="1"/>
    <col min="9"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80.xml><?xml version="1.0" encoding="utf-8"?>
<worksheet xmlns="http://schemas.openxmlformats.org/spreadsheetml/2006/main" xmlns:r="http://schemas.openxmlformats.org/officeDocument/2006/relationships">
  <sheetPr codeName="Аркуш92">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1.xml><?xml version="1.0" encoding="utf-8"?>
<worksheet xmlns="http://schemas.openxmlformats.org/spreadsheetml/2006/main" xmlns:r="http://schemas.openxmlformats.org/officeDocument/2006/relationships">
  <sheetPr codeName="Аркуш93">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2.xml><?xml version="1.0" encoding="utf-8"?>
<worksheet xmlns="http://schemas.openxmlformats.org/spreadsheetml/2006/main" xmlns:r="http://schemas.openxmlformats.org/officeDocument/2006/relationships">
  <sheetPr codeName="Аркуш94">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I10"/>
    <mergeCell ref="H1:K3"/>
    <mergeCell ref="A4:K4"/>
    <mergeCell ref="B9:I9"/>
    <mergeCell ref="A5:G5"/>
    <mergeCell ref="A6:K6"/>
    <mergeCell ref="K18:K20"/>
    <mergeCell ref="A12:B12"/>
    <mergeCell ref="E12:I12"/>
    <mergeCell ref="A13:B13"/>
    <mergeCell ref="E13:K13"/>
    <mergeCell ref="A14:B14"/>
    <mergeCell ref="E14:K14"/>
    <mergeCell ref="A15:B15"/>
    <mergeCell ref="E15:K15"/>
    <mergeCell ref="I18:I20"/>
    <mergeCell ref="J18:J20"/>
    <mergeCell ref="A18:A20"/>
    <mergeCell ref="B18:B20"/>
    <mergeCell ref="C18:C20"/>
    <mergeCell ref="D18:D20"/>
    <mergeCell ref="E18:E20"/>
    <mergeCell ref="B101:D101"/>
    <mergeCell ref="B100:D100"/>
    <mergeCell ref="B99:D99"/>
    <mergeCell ref="B11:I11"/>
    <mergeCell ref="F100:H100"/>
    <mergeCell ref="G18:G20"/>
    <mergeCell ref="H18:H20"/>
    <mergeCell ref="B98:D98"/>
    <mergeCell ref="F98:H98"/>
    <mergeCell ref="F18:F20"/>
  </mergeCells>
  <phoneticPr fontId="0" type="noConversion"/>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3.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F100:H100"/>
    <mergeCell ref="I18:I20"/>
    <mergeCell ref="J18:J20"/>
    <mergeCell ref="D18:D20"/>
    <mergeCell ref="E18:E20"/>
    <mergeCell ref="F18:F20"/>
    <mergeCell ref="G18:G20"/>
    <mergeCell ref="B101:D101"/>
    <mergeCell ref="B99:D99"/>
    <mergeCell ref="A13:B13"/>
    <mergeCell ref="E13:K13"/>
    <mergeCell ref="A14:B14"/>
    <mergeCell ref="E14:K14"/>
    <mergeCell ref="B98:D98"/>
    <mergeCell ref="F98:H98"/>
    <mergeCell ref="K18:K20"/>
    <mergeCell ref="A15:B15"/>
    <mergeCell ref="E15:K15"/>
    <mergeCell ref="A18:A20"/>
    <mergeCell ref="B18:B20"/>
    <mergeCell ref="C18:C20"/>
    <mergeCell ref="H18:H20"/>
    <mergeCell ref="B100:D100"/>
    <mergeCell ref="B11:I11"/>
    <mergeCell ref="A12:B12"/>
    <mergeCell ref="E12:I12"/>
    <mergeCell ref="H1:K3"/>
    <mergeCell ref="A4:K4"/>
    <mergeCell ref="A5:G5"/>
    <mergeCell ref="A6:K6"/>
    <mergeCell ref="B9:I9"/>
    <mergeCell ref="B10:I10"/>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4.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F100:H100"/>
    <mergeCell ref="I18:I20"/>
    <mergeCell ref="J18:J20"/>
    <mergeCell ref="D18:D20"/>
    <mergeCell ref="E18:E20"/>
    <mergeCell ref="F18:F20"/>
    <mergeCell ref="G18:G20"/>
    <mergeCell ref="B101:D101"/>
    <mergeCell ref="B99:D99"/>
    <mergeCell ref="A13:B13"/>
    <mergeCell ref="E13:K13"/>
    <mergeCell ref="A14:B14"/>
    <mergeCell ref="E14:K14"/>
    <mergeCell ref="B98:D98"/>
    <mergeCell ref="F98:H98"/>
    <mergeCell ref="K18:K20"/>
    <mergeCell ref="A15:B15"/>
    <mergeCell ref="E15:K15"/>
    <mergeCell ref="A18:A20"/>
    <mergeCell ref="B18:B20"/>
    <mergeCell ref="C18:C20"/>
    <mergeCell ref="H18:H20"/>
    <mergeCell ref="B100:D100"/>
    <mergeCell ref="B11:I11"/>
    <mergeCell ref="A12:B12"/>
    <mergeCell ref="E12:I12"/>
    <mergeCell ref="H1:K3"/>
    <mergeCell ref="A4:K4"/>
    <mergeCell ref="A5:G5"/>
    <mergeCell ref="A6:K6"/>
    <mergeCell ref="B9:I9"/>
    <mergeCell ref="B10:I10"/>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5.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F100:H100"/>
    <mergeCell ref="I18:I20"/>
    <mergeCell ref="J18:J20"/>
    <mergeCell ref="D18:D20"/>
    <mergeCell ref="E18:E20"/>
    <mergeCell ref="F18:F20"/>
    <mergeCell ref="G18:G20"/>
    <mergeCell ref="B101:D101"/>
    <mergeCell ref="B99:D99"/>
    <mergeCell ref="A13:B13"/>
    <mergeCell ref="E13:K13"/>
    <mergeCell ref="A14:B14"/>
    <mergeCell ref="E14:K14"/>
    <mergeCell ref="B98:D98"/>
    <mergeCell ref="F98:H98"/>
    <mergeCell ref="K18:K20"/>
    <mergeCell ref="A15:B15"/>
    <mergeCell ref="E15:K15"/>
    <mergeCell ref="A18:A20"/>
    <mergeCell ref="B18:B20"/>
    <mergeCell ref="C18:C20"/>
    <mergeCell ref="H18:H20"/>
    <mergeCell ref="B100:D100"/>
    <mergeCell ref="B11:I11"/>
    <mergeCell ref="A12:B12"/>
    <mergeCell ref="E12:I12"/>
    <mergeCell ref="H1:K3"/>
    <mergeCell ref="A4:K4"/>
    <mergeCell ref="A5:G5"/>
    <mergeCell ref="A6:K6"/>
    <mergeCell ref="B9:I9"/>
    <mergeCell ref="B10:I10"/>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6.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F100:H100"/>
    <mergeCell ref="I18:I20"/>
    <mergeCell ref="J18:J20"/>
    <mergeCell ref="D18:D20"/>
    <mergeCell ref="E18:E20"/>
    <mergeCell ref="F18:F20"/>
    <mergeCell ref="G18:G20"/>
    <mergeCell ref="B101:D101"/>
    <mergeCell ref="B99:D99"/>
    <mergeCell ref="A13:B13"/>
    <mergeCell ref="E13:K13"/>
    <mergeCell ref="A14:B14"/>
    <mergeCell ref="E14:K14"/>
    <mergeCell ref="B98:D98"/>
    <mergeCell ref="F98:H98"/>
    <mergeCell ref="K18:K20"/>
    <mergeCell ref="A15:B15"/>
    <mergeCell ref="E15:K15"/>
    <mergeCell ref="A18:A20"/>
    <mergeCell ref="B18:B20"/>
    <mergeCell ref="C18:C20"/>
    <mergeCell ref="H18:H20"/>
    <mergeCell ref="B100:D100"/>
    <mergeCell ref="B11:I11"/>
    <mergeCell ref="A12:B12"/>
    <mergeCell ref="E12:I12"/>
    <mergeCell ref="H1:K3"/>
    <mergeCell ref="A4:K4"/>
    <mergeCell ref="A5:G5"/>
    <mergeCell ref="A6:K6"/>
    <mergeCell ref="B9:I9"/>
    <mergeCell ref="B10:I10"/>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7.xml><?xml version="1.0" encoding="utf-8"?>
<worksheet xmlns="http://schemas.openxmlformats.org/spreadsheetml/2006/main" xmlns:r="http://schemas.openxmlformats.org/officeDocument/2006/relationships">
  <sheetPr>
    <pageSetUpPr fitToPage="1"/>
  </sheetPr>
  <dimension ref="A1:N102"/>
  <sheetViews>
    <sheetView topLeftCell="A75"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F100:H100"/>
    <mergeCell ref="I18:I20"/>
    <mergeCell ref="J18:J20"/>
    <mergeCell ref="D18:D20"/>
    <mergeCell ref="E18:E20"/>
    <mergeCell ref="F18:F20"/>
    <mergeCell ref="G18:G20"/>
    <mergeCell ref="B101:D101"/>
    <mergeCell ref="B99:D99"/>
    <mergeCell ref="A13:B13"/>
    <mergeCell ref="E13:K13"/>
    <mergeCell ref="A14:B14"/>
    <mergeCell ref="E14:K14"/>
    <mergeCell ref="B98:D98"/>
    <mergeCell ref="F98:H98"/>
    <mergeCell ref="K18:K20"/>
    <mergeCell ref="A15:B15"/>
    <mergeCell ref="E15:K15"/>
    <mergeCell ref="A18:A20"/>
    <mergeCell ref="B18:B20"/>
    <mergeCell ref="C18:C20"/>
    <mergeCell ref="H18:H20"/>
    <mergeCell ref="B100:D100"/>
    <mergeCell ref="B11:I11"/>
    <mergeCell ref="A12:B12"/>
    <mergeCell ref="E12:I12"/>
    <mergeCell ref="H1:K3"/>
    <mergeCell ref="A4:K4"/>
    <mergeCell ref="A5:G5"/>
    <mergeCell ref="A6:K6"/>
    <mergeCell ref="B9:I9"/>
    <mergeCell ref="B10:I10"/>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8.xml><?xml version="1.0" encoding="utf-8"?>
<worksheet xmlns="http://schemas.openxmlformats.org/spreadsheetml/2006/main" xmlns:r="http://schemas.openxmlformats.org/officeDocument/2006/relationships">
  <sheetPr>
    <pageSetUpPr fitToPage="1"/>
  </sheetPr>
  <dimension ref="A1:N102"/>
  <sheetViews>
    <sheetView topLeftCell="A8"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89.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xml><?xml version="1.0" encoding="utf-8"?>
<worksheet xmlns="http://schemas.openxmlformats.org/spreadsheetml/2006/main" xmlns:r="http://schemas.openxmlformats.org/officeDocument/2006/relationships">
  <sheetPr codeName="Аркуш31">
    <pageSetUpPr fitToPage="1"/>
  </sheetPr>
  <dimension ref="A1:N103"/>
  <sheetViews>
    <sheetView topLeftCell="A32" workbookViewId="0">
      <selection activeCell="K86" sqref="K86"/>
    </sheetView>
  </sheetViews>
  <sheetFormatPr defaultRowHeight="15"/>
  <cols>
    <col min="1" max="1" width="53.42578125" customWidth="1"/>
    <col min="2" max="2" width="5.28515625" customWidth="1"/>
    <col min="3" max="3" width="4.42578125" customWidth="1"/>
    <col min="4" max="4" width="10.5703125" customWidth="1"/>
    <col min="5" max="5" width="12.7109375" customWidth="1"/>
    <col min="6" max="6" width="9.85546875" customWidth="1"/>
    <col min="7" max="7" width="12" customWidth="1"/>
    <col min="8" max="8" width="10.7109375" customWidth="1"/>
    <col min="9" max="9" width="11.7109375" customWidth="1"/>
    <col min="10" max="10" width="11.42578125" customWidth="1"/>
    <col min="14" max="14" width="10.140625" customWidth="1"/>
  </cols>
  <sheetData>
    <row r="1" spans="1:14" s="1" customFormat="1" ht="15" customHeight="1">
      <c r="H1" s="418" t="s">
        <v>560</v>
      </c>
      <c r="I1" s="439"/>
      <c r="J1" s="439"/>
      <c r="K1" s="33"/>
    </row>
    <row r="2" spans="1:14" s="1" customFormat="1">
      <c r="G2" s="33"/>
      <c r="H2" s="439"/>
      <c r="I2" s="439"/>
      <c r="J2" s="439"/>
      <c r="K2" s="33"/>
    </row>
    <row r="3" spans="1:14" s="1" customFormat="1" ht="0.75" customHeight="1">
      <c r="G3" s="33"/>
      <c r="H3" s="439"/>
      <c r="I3" s="439"/>
      <c r="J3" s="439"/>
      <c r="K3" s="33"/>
    </row>
    <row r="4" spans="1:14" s="1" customFormat="1">
      <c r="A4" s="424" t="s">
        <v>436</v>
      </c>
      <c r="B4" s="424"/>
      <c r="C4" s="424"/>
      <c r="D4" s="424"/>
      <c r="E4" s="424"/>
      <c r="F4" s="424"/>
      <c r="G4" s="424"/>
      <c r="H4" s="424"/>
      <c r="I4" s="424"/>
      <c r="J4" s="424"/>
      <c r="K4" s="32"/>
      <c r="L4" s="32"/>
      <c r="M4" s="32"/>
      <c r="N4" s="32"/>
    </row>
    <row r="5" spans="1:14" s="1" customFormat="1">
      <c r="A5" s="422" t="e">
        <f>IF(#REF!=1,CONCATENATE(шапки!A2),CONCATENATE(шапки!A2,шапки!C2))</f>
        <v>#REF!</v>
      </c>
      <c r="B5" s="422"/>
      <c r="C5" s="422"/>
      <c r="D5" s="422"/>
      <c r="E5" s="422"/>
      <c r="F5" s="422"/>
      <c r="G5" s="89" t="e">
        <f>IF(#REF!=1,шапки!C2,шапки!D2)</f>
        <v>#REF!</v>
      </c>
      <c r="H5" s="32" t="e">
        <f>IF(#REF!=1,шапки!D2,"")</f>
        <v>#REF!</v>
      </c>
      <c r="I5" s="32"/>
      <c r="J5" s="32"/>
      <c r="K5" s="32"/>
      <c r="L5" s="32"/>
      <c r="M5" s="32"/>
      <c r="N5" s="32"/>
    </row>
    <row r="6" spans="1:14" s="1" customFormat="1">
      <c r="A6" s="423" t="e">
        <f>CONCATENATE("за ",#REF!," ",#REF!)</f>
        <v>#REF!</v>
      </c>
      <c r="B6" s="423"/>
      <c r="C6" s="423"/>
      <c r="D6" s="423"/>
      <c r="E6" s="423"/>
      <c r="F6" s="423"/>
      <c r="G6" s="423"/>
      <c r="H6" s="423"/>
      <c r="I6" s="423"/>
      <c r="J6" s="423"/>
    </row>
    <row r="7" spans="1:14" s="2" customFormat="1" ht="11.25" customHeight="1">
      <c r="J7" s="184" t="s">
        <v>437</v>
      </c>
    </row>
    <row r="8" spans="1:14" s="2" customFormat="1" ht="6.75" hidden="1" customHeight="1">
      <c r="J8" s="148"/>
    </row>
    <row r="9" spans="1:14" s="2" customFormat="1" ht="22.5" customHeight="1">
      <c r="A9" s="66" t="s">
        <v>438</v>
      </c>
      <c r="B9" s="427" t="e">
        <f>#REF!</f>
        <v>#REF!</v>
      </c>
      <c r="C9" s="427"/>
      <c r="D9" s="427"/>
      <c r="E9" s="427"/>
      <c r="F9" s="427"/>
      <c r="G9" s="427"/>
      <c r="H9" s="427"/>
      <c r="I9" s="69" t="s">
        <v>439</v>
      </c>
      <c r="J9" s="68" t="e">
        <f>#REF!</f>
        <v>#REF!</v>
      </c>
      <c r="K9" s="34"/>
      <c r="L9" s="4"/>
    </row>
    <row r="10" spans="1:14" s="2" customFormat="1" ht="11.25" customHeight="1">
      <c r="A10" s="5" t="s">
        <v>201</v>
      </c>
      <c r="B10" s="428" t="e">
        <f>#REF!</f>
        <v>#REF!</v>
      </c>
      <c r="C10" s="428"/>
      <c r="D10" s="428"/>
      <c r="E10" s="428"/>
      <c r="F10" s="428"/>
      <c r="G10" s="428"/>
      <c r="H10" s="428"/>
      <c r="I10" s="2" t="s">
        <v>202</v>
      </c>
      <c r="J10" s="3" t="e">
        <f>#REF!</f>
        <v>#REF!</v>
      </c>
      <c r="K10" s="34"/>
      <c r="L10" s="5"/>
    </row>
    <row r="11" spans="1:14" s="2" customFormat="1" ht="11.25" customHeight="1">
      <c r="A11" s="157" t="s">
        <v>441</v>
      </c>
      <c r="B11" s="425" t="e">
        <f>#REF!</f>
        <v>#REF!</v>
      </c>
      <c r="C11" s="425"/>
      <c r="D11" s="425"/>
      <c r="E11" s="425"/>
      <c r="F11" s="425"/>
      <c r="G11" s="425"/>
      <c r="H11" s="425"/>
      <c r="I11" s="147" t="s">
        <v>440</v>
      </c>
      <c r="J11" s="3" t="e">
        <f>#REF!</f>
        <v>#REF!</v>
      </c>
      <c r="K11" s="34"/>
      <c r="L11" s="5"/>
    </row>
    <row r="12" spans="1:14" s="2" customFormat="1" ht="11.25" customHeight="1">
      <c r="A12" s="415" t="s">
        <v>203</v>
      </c>
      <c r="B12" s="415"/>
      <c r="C12" s="415"/>
      <c r="D12" s="277" t="e">
        <f>#REF!</f>
        <v>#REF!</v>
      </c>
      <c r="E12" s="421" t="e">
        <f>IF(D12&gt;0,VLOOKUP(D12,'ДовидникКВК(ГОС)'!A:B,2,FALSE),"")</f>
        <v>#REF!</v>
      </c>
      <c r="F12" s="421"/>
      <c r="G12" s="421"/>
      <c r="H12" s="421"/>
      <c r="K12" s="35"/>
      <c r="L12" s="4"/>
    </row>
    <row r="13" spans="1:14" s="2" customFormat="1" ht="21" customHeight="1">
      <c r="A13" s="435" t="s">
        <v>205</v>
      </c>
      <c r="B13" s="435"/>
      <c r="C13" s="435"/>
      <c r="D13" s="274"/>
      <c r="E13" s="442" t="str">
        <f>IF(D13&gt;0,VLOOKUP(D13,ДовидникКПК!B:C,2,FALSE),"")</f>
        <v/>
      </c>
      <c r="F13" s="442"/>
      <c r="G13" s="442"/>
      <c r="H13" s="442"/>
      <c r="I13" s="442"/>
      <c r="J13" s="442"/>
      <c r="K13" s="34"/>
      <c r="L13" s="4"/>
    </row>
    <row r="14" spans="1:14" s="2" customFormat="1" ht="11.25">
      <c r="A14" s="440" t="s">
        <v>449</v>
      </c>
      <c r="B14" s="440"/>
      <c r="C14" s="440"/>
      <c r="D14" s="159" t="e">
        <f>#REF!</f>
        <v>#REF!</v>
      </c>
      <c r="E14" s="421" t="e">
        <f>#REF!</f>
        <v>#REF!</v>
      </c>
      <c r="F14" s="421"/>
      <c r="G14" s="421"/>
      <c r="H14" s="421"/>
      <c r="I14" s="421"/>
      <c r="J14" s="421"/>
      <c r="K14" s="36"/>
      <c r="L14" s="6"/>
    </row>
    <row r="15" spans="1:14" s="2" customFormat="1" ht="22.5" customHeight="1">
      <c r="A15" s="440" t="s">
        <v>206</v>
      </c>
      <c r="B15" s="440"/>
      <c r="C15" s="440"/>
      <c r="D15" s="81"/>
      <c r="E15" s="426" t="str">
        <f>IF(D15&gt;0,VLOOKUP(D15,ДовидникКФК!A:B,2,FALSE),"")</f>
        <v/>
      </c>
      <c r="F15" s="426"/>
      <c r="G15" s="426"/>
      <c r="H15" s="426"/>
      <c r="I15" s="426"/>
      <c r="J15" s="426"/>
      <c r="K15" s="36"/>
      <c r="L15" s="6"/>
    </row>
    <row r="16" spans="1:14" s="2" customFormat="1" ht="11.25">
      <c r="A16" s="149" t="s">
        <v>1618</v>
      </c>
    </row>
    <row r="17" spans="1:12" s="2" customFormat="1" ht="11.25">
      <c r="A17" s="7" t="s">
        <v>559</v>
      </c>
    </row>
    <row r="18" spans="1:12" s="2" customFormat="1" ht="1.5" customHeight="1" thickBot="1">
      <c r="A18" s="432"/>
      <c r="B18" s="432"/>
      <c r="C18" s="432"/>
      <c r="D18" s="432"/>
      <c r="E18" s="432"/>
      <c r="F18" s="432"/>
      <c r="G18" s="432"/>
      <c r="H18" s="432"/>
      <c r="I18" s="432"/>
      <c r="J18" s="432"/>
      <c r="K18" s="432"/>
      <c r="L18" s="432"/>
    </row>
    <row r="19" spans="1:12" s="2" customFormat="1" ht="12.75" thickTop="1" thickBot="1">
      <c r="A19" s="441" t="s">
        <v>209</v>
      </c>
      <c r="B19" s="419" t="s">
        <v>446</v>
      </c>
      <c r="C19" s="441" t="s">
        <v>211</v>
      </c>
      <c r="D19" s="419" t="s">
        <v>444</v>
      </c>
      <c r="E19" s="419" t="s">
        <v>447</v>
      </c>
      <c r="F19" s="429" t="s">
        <v>445</v>
      </c>
      <c r="G19" s="429" t="s">
        <v>443</v>
      </c>
      <c r="H19" s="429" t="s">
        <v>4032</v>
      </c>
      <c r="I19" s="429" t="s">
        <v>4033</v>
      </c>
      <c r="J19" s="419" t="s">
        <v>442</v>
      </c>
    </row>
    <row r="20" spans="1:12" s="2" customFormat="1" ht="12.75" thickTop="1" thickBot="1">
      <c r="A20" s="441"/>
      <c r="B20" s="438"/>
      <c r="C20" s="441"/>
      <c r="D20" s="438"/>
      <c r="E20" s="438"/>
      <c r="F20" s="429"/>
      <c r="G20" s="429"/>
      <c r="H20" s="429"/>
      <c r="I20" s="429"/>
      <c r="J20" s="438"/>
    </row>
    <row r="21" spans="1:12" s="2" customFormat="1" ht="12.75" thickTop="1" thickBot="1">
      <c r="A21" s="441"/>
      <c r="B21" s="438"/>
      <c r="C21" s="441"/>
      <c r="D21" s="438"/>
      <c r="E21" s="438"/>
      <c r="F21" s="429"/>
      <c r="G21" s="429"/>
      <c r="H21" s="429"/>
      <c r="I21" s="429"/>
      <c r="J21" s="438"/>
    </row>
    <row r="22" spans="1:12" s="2" customFormat="1" ht="12.75" thickTop="1" thickBot="1">
      <c r="A22" s="308">
        <v>1</v>
      </c>
      <c r="B22" s="308">
        <v>2</v>
      </c>
      <c r="C22" s="308">
        <v>3</v>
      </c>
      <c r="D22" s="308">
        <v>4</v>
      </c>
      <c r="E22" s="308">
        <v>5</v>
      </c>
      <c r="F22" s="308">
        <v>6</v>
      </c>
      <c r="G22" s="308">
        <v>7</v>
      </c>
      <c r="H22" s="308">
        <v>8</v>
      </c>
      <c r="I22" s="308">
        <v>9</v>
      </c>
      <c r="J22" s="308">
        <v>10</v>
      </c>
    </row>
    <row r="23" spans="1:12" s="2" customFormat="1" ht="12.75" thickTop="1" thickBot="1">
      <c r="A23" s="297" t="s">
        <v>4517</v>
      </c>
      <c r="B23" s="297" t="s">
        <v>218</v>
      </c>
      <c r="C23" s="353" t="s">
        <v>276</v>
      </c>
      <c r="D23" s="328">
        <f>D24+D58+D78+D83+D86</f>
        <v>0</v>
      </c>
      <c r="E23" s="328">
        <f>E26+E29+E32+E33+E37+E44+E45+E85</f>
        <v>0</v>
      </c>
      <c r="F23" s="328">
        <f>F24+F58+F78+F83+F86</f>
        <v>0</v>
      </c>
      <c r="G23" s="328">
        <f>G24+G58+G78+G83+G86</f>
        <v>0</v>
      </c>
      <c r="H23" s="328">
        <f>H24+H58+H78+H83+H86</f>
        <v>0</v>
      </c>
      <c r="I23" s="328">
        <f>I24+I58+I78+I83+I86</f>
        <v>0</v>
      </c>
      <c r="J23" s="328">
        <f>F23+G23-H23</f>
        <v>0</v>
      </c>
    </row>
    <row r="24" spans="1:12" s="158" customFormat="1" ht="23.25" thickTop="1" thickBot="1">
      <c r="A24" s="320" t="s">
        <v>4553</v>
      </c>
      <c r="B24" s="297">
        <v>2000</v>
      </c>
      <c r="C24" s="353" t="s">
        <v>277</v>
      </c>
      <c r="D24" s="328">
        <f t="shared" ref="D24:I24" si="0">D25+D30+D46+D49+D53+D57</f>
        <v>0</v>
      </c>
      <c r="E24" s="328">
        <f t="shared" si="0"/>
        <v>0</v>
      </c>
      <c r="F24" s="328">
        <f t="shared" si="0"/>
        <v>0</v>
      </c>
      <c r="G24" s="328">
        <f t="shared" si="0"/>
        <v>0</v>
      </c>
      <c r="H24" s="328">
        <f t="shared" si="0"/>
        <v>0</v>
      </c>
      <c r="I24" s="328">
        <f t="shared" si="0"/>
        <v>0</v>
      </c>
      <c r="J24" s="328">
        <f t="shared" ref="J24:J86" si="1">F24+G24-H24</f>
        <v>0</v>
      </c>
    </row>
    <row r="25" spans="1:12" s="158" customFormat="1" ht="12" thickTop="1" thickBot="1">
      <c r="A25" s="310" t="s">
        <v>4518</v>
      </c>
      <c r="B25" s="297">
        <v>2100</v>
      </c>
      <c r="C25" s="353" t="s">
        <v>278</v>
      </c>
      <c r="D25" s="328">
        <f>D26+D29</f>
        <v>0</v>
      </c>
      <c r="E25" s="328">
        <v>0</v>
      </c>
      <c r="F25" s="328">
        <f>F26+F29</f>
        <v>0</v>
      </c>
      <c r="G25" s="328">
        <f>G26+G29</f>
        <v>0</v>
      </c>
      <c r="H25" s="328">
        <f>H26+H29</f>
        <v>0</v>
      </c>
      <c r="I25" s="328">
        <f>I26+I29</f>
        <v>0</v>
      </c>
      <c r="J25" s="328">
        <f t="shared" si="1"/>
        <v>0</v>
      </c>
    </row>
    <row r="26" spans="1:12" s="229" customFormat="1" ht="12.75" thickTop="1" thickBot="1">
      <c r="A26" s="311" t="s">
        <v>4519</v>
      </c>
      <c r="B26" s="312">
        <v>2110</v>
      </c>
      <c r="C26" s="354" t="s">
        <v>279</v>
      </c>
      <c r="D26" s="334">
        <f t="shared" ref="D26:I26" si="2">SUM(D27:D28)</f>
        <v>0</v>
      </c>
      <c r="E26" s="336">
        <f t="shared" si="2"/>
        <v>0</v>
      </c>
      <c r="F26" s="334">
        <f t="shared" si="2"/>
        <v>0</v>
      </c>
      <c r="G26" s="334">
        <f t="shared" si="2"/>
        <v>0</v>
      </c>
      <c r="H26" s="334">
        <f t="shared" si="2"/>
        <v>0</v>
      </c>
      <c r="I26" s="334">
        <f t="shared" si="2"/>
        <v>0</v>
      </c>
      <c r="J26" s="330">
        <f t="shared" si="1"/>
        <v>0</v>
      </c>
    </row>
    <row r="27" spans="1:12" s="147" customFormat="1" ht="12.75" thickTop="1" thickBot="1">
      <c r="A27" s="313" t="s">
        <v>223</v>
      </c>
      <c r="B27" s="314">
        <v>2111</v>
      </c>
      <c r="C27" s="355" t="s">
        <v>280</v>
      </c>
      <c r="D27" s="335">
        <v>0</v>
      </c>
      <c r="E27" s="337">
        <v>0</v>
      </c>
      <c r="F27" s="335">
        <v>0</v>
      </c>
      <c r="G27" s="335">
        <v>0</v>
      </c>
      <c r="H27" s="335">
        <v>0</v>
      </c>
      <c r="I27" s="335">
        <v>0</v>
      </c>
      <c r="J27" s="329">
        <f t="shared" si="1"/>
        <v>0</v>
      </c>
    </row>
    <row r="28" spans="1:12" s="147" customFormat="1" ht="12.75" thickTop="1" thickBot="1">
      <c r="A28" s="313" t="s">
        <v>4520</v>
      </c>
      <c r="B28" s="314">
        <v>2112</v>
      </c>
      <c r="C28" s="355" t="s">
        <v>281</v>
      </c>
      <c r="D28" s="335">
        <v>0</v>
      </c>
      <c r="E28" s="337">
        <v>0</v>
      </c>
      <c r="F28" s="335">
        <v>0</v>
      </c>
      <c r="G28" s="335">
        <v>0</v>
      </c>
      <c r="H28" s="335">
        <v>0</v>
      </c>
      <c r="I28" s="335">
        <v>0</v>
      </c>
      <c r="J28" s="329">
        <f t="shared" si="1"/>
        <v>0</v>
      </c>
    </row>
    <row r="29" spans="1:12" s="229" customFormat="1" ht="12.75" thickTop="1" thickBot="1">
      <c r="A29" s="315" t="s">
        <v>4521</v>
      </c>
      <c r="B29" s="312">
        <v>2120</v>
      </c>
      <c r="C29" s="354" t="s">
        <v>282</v>
      </c>
      <c r="D29" s="336">
        <v>0</v>
      </c>
      <c r="E29" s="336">
        <v>0</v>
      </c>
      <c r="F29" s="336">
        <v>0</v>
      </c>
      <c r="G29" s="336">
        <v>0</v>
      </c>
      <c r="H29" s="336">
        <v>0</v>
      </c>
      <c r="I29" s="336">
        <v>0</v>
      </c>
      <c r="J29" s="330">
        <f t="shared" si="1"/>
        <v>0</v>
      </c>
    </row>
    <row r="30" spans="1:12" s="158"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28">
        <f t="shared" si="1"/>
        <v>0</v>
      </c>
    </row>
    <row r="31" spans="1:12" s="229" customFormat="1" ht="12" customHeight="1" thickTop="1" thickBot="1">
      <c r="A31" s="317" t="s">
        <v>4523</v>
      </c>
      <c r="B31" s="312">
        <v>2210</v>
      </c>
      <c r="C31" s="354" t="s">
        <v>284</v>
      </c>
      <c r="D31" s="336">
        <v>0</v>
      </c>
      <c r="E31" s="334">
        <v>0</v>
      </c>
      <c r="F31" s="336">
        <v>0</v>
      </c>
      <c r="G31" s="336">
        <v>0</v>
      </c>
      <c r="H31" s="336">
        <v>0</v>
      </c>
      <c r="I31" s="336">
        <v>0</v>
      </c>
      <c r="J31" s="330">
        <f t="shared" si="1"/>
        <v>0</v>
      </c>
    </row>
    <row r="32" spans="1:12" s="229" customFormat="1" ht="12.75" thickTop="1" thickBot="1">
      <c r="A32" s="317" t="s">
        <v>4524</v>
      </c>
      <c r="B32" s="312">
        <v>2220</v>
      </c>
      <c r="C32" s="312">
        <v>100</v>
      </c>
      <c r="D32" s="336">
        <v>0</v>
      </c>
      <c r="E32" s="336">
        <v>0</v>
      </c>
      <c r="F32" s="336">
        <v>0</v>
      </c>
      <c r="G32" s="336">
        <v>0</v>
      </c>
      <c r="H32" s="336">
        <v>0</v>
      </c>
      <c r="I32" s="336">
        <v>0</v>
      </c>
      <c r="J32" s="330">
        <f t="shared" si="1"/>
        <v>0</v>
      </c>
    </row>
    <row r="33" spans="1:10" s="229" customFormat="1" ht="12.75" thickTop="1" thickBot="1">
      <c r="A33" s="317" t="s">
        <v>4525</v>
      </c>
      <c r="B33" s="312">
        <v>2230</v>
      </c>
      <c r="C33" s="312">
        <v>110</v>
      </c>
      <c r="D33" s="336">
        <v>0</v>
      </c>
      <c r="E33" s="336">
        <v>0</v>
      </c>
      <c r="F33" s="336">
        <v>0</v>
      </c>
      <c r="G33" s="336">
        <v>0</v>
      </c>
      <c r="H33" s="336">
        <v>0</v>
      </c>
      <c r="I33" s="336">
        <v>0</v>
      </c>
      <c r="J33" s="330">
        <f t="shared" si="1"/>
        <v>0</v>
      </c>
    </row>
    <row r="34" spans="1:10" s="229" customFormat="1" ht="12.75" thickTop="1" thickBot="1">
      <c r="A34" s="311" t="s">
        <v>4526</v>
      </c>
      <c r="B34" s="312">
        <v>2240</v>
      </c>
      <c r="C34" s="312">
        <v>120</v>
      </c>
      <c r="D34" s="336">
        <v>0</v>
      </c>
      <c r="E34" s="334">
        <v>0</v>
      </c>
      <c r="F34" s="336">
        <v>0</v>
      </c>
      <c r="G34" s="336">
        <v>0</v>
      </c>
      <c r="H34" s="336">
        <v>0</v>
      </c>
      <c r="I34" s="336">
        <v>0</v>
      </c>
      <c r="J34" s="330">
        <f t="shared" si="1"/>
        <v>0</v>
      </c>
    </row>
    <row r="35" spans="1:10" s="229" customFormat="1" ht="12.75" thickTop="1" thickBot="1">
      <c r="A35" s="311" t="s">
        <v>228</v>
      </c>
      <c r="B35" s="312">
        <v>2250</v>
      </c>
      <c r="C35" s="312">
        <v>130</v>
      </c>
      <c r="D35" s="336">
        <v>0</v>
      </c>
      <c r="E35" s="334">
        <v>0</v>
      </c>
      <c r="F35" s="336">
        <v>0</v>
      </c>
      <c r="G35" s="336">
        <v>0</v>
      </c>
      <c r="H35" s="336">
        <v>0</v>
      </c>
      <c r="I35" s="336">
        <v>0</v>
      </c>
      <c r="J35" s="330">
        <f t="shared" si="1"/>
        <v>0</v>
      </c>
    </row>
    <row r="36" spans="1:10" s="229" customFormat="1" ht="12.75" thickTop="1" thickBot="1">
      <c r="A36" s="318" t="s">
        <v>4527</v>
      </c>
      <c r="B36" s="312">
        <v>2260</v>
      </c>
      <c r="C36" s="312">
        <v>140</v>
      </c>
      <c r="D36" s="336">
        <v>0</v>
      </c>
      <c r="E36" s="334">
        <v>0</v>
      </c>
      <c r="F36" s="336">
        <v>0</v>
      </c>
      <c r="G36" s="336">
        <v>0</v>
      </c>
      <c r="H36" s="336">
        <v>0</v>
      </c>
      <c r="I36" s="336">
        <v>0</v>
      </c>
      <c r="J36" s="330">
        <f t="shared" si="1"/>
        <v>0</v>
      </c>
    </row>
    <row r="37" spans="1:10" s="229" customFormat="1" ht="12.75" thickTop="1" thickBot="1">
      <c r="A37" s="315" t="s">
        <v>230</v>
      </c>
      <c r="B37" s="312">
        <v>2270</v>
      </c>
      <c r="C37" s="312">
        <v>150</v>
      </c>
      <c r="D37" s="334">
        <f>SUM(D38:D42)</f>
        <v>0</v>
      </c>
      <c r="E37" s="336">
        <v>0</v>
      </c>
      <c r="F37" s="334">
        <f>SUM(F38:F42)</f>
        <v>0</v>
      </c>
      <c r="G37" s="334">
        <f>SUM(G38:G42)</f>
        <v>0</v>
      </c>
      <c r="H37" s="334">
        <f>SUM(H38:H42)</f>
        <v>0</v>
      </c>
      <c r="I37" s="334">
        <f>SUM(I38:I42)</f>
        <v>0</v>
      </c>
      <c r="J37" s="330">
        <f t="shared" si="1"/>
        <v>0</v>
      </c>
    </row>
    <row r="38" spans="1:10" s="147" customFormat="1" ht="12.75" thickTop="1" thickBot="1">
      <c r="A38" s="313" t="s">
        <v>231</v>
      </c>
      <c r="B38" s="314">
        <v>2271</v>
      </c>
      <c r="C38" s="314">
        <v>160</v>
      </c>
      <c r="D38" s="335">
        <v>0</v>
      </c>
      <c r="E38" s="337">
        <v>0</v>
      </c>
      <c r="F38" s="335">
        <v>0</v>
      </c>
      <c r="G38" s="335">
        <v>0</v>
      </c>
      <c r="H38" s="335">
        <v>0</v>
      </c>
      <c r="I38" s="335">
        <v>0</v>
      </c>
      <c r="J38" s="329">
        <f t="shared" si="1"/>
        <v>0</v>
      </c>
    </row>
    <row r="39" spans="1:10" s="147" customFormat="1" ht="12.75" thickTop="1" thickBot="1">
      <c r="A39" s="313" t="s">
        <v>4528</v>
      </c>
      <c r="B39" s="314">
        <v>2272</v>
      </c>
      <c r="C39" s="314">
        <v>170</v>
      </c>
      <c r="D39" s="335">
        <v>0</v>
      </c>
      <c r="E39" s="337">
        <v>0</v>
      </c>
      <c r="F39" s="335">
        <v>0</v>
      </c>
      <c r="G39" s="335">
        <v>0</v>
      </c>
      <c r="H39" s="335">
        <v>0</v>
      </c>
      <c r="I39" s="335">
        <v>0</v>
      </c>
      <c r="J39" s="329">
        <f t="shared" si="1"/>
        <v>0</v>
      </c>
    </row>
    <row r="40" spans="1:10" s="147" customFormat="1" ht="12.75" thickTop="1" thickBot="1">
      <c r="A40" s="313" t="s">
        <v>233</v>
      </c>
      <c r="B40" s="314">
        <v>2273</v>
      </c>
      <c r="C40" s="314">
        <v>180</v>
      </c>
      <c r="D40" s="335">
        <v>0</v>
      </c>
      <c r="E40" s="337">
        <v>0</v>
      </c>
      <c r="F40" s="335">
        <v>0</v>
      </c>
      <c r="G40" s="335">
        <v>0</v>
      </c>
      <c r="H40" s="335">
        <v>0</v>
      </c>
      <c r="I40" s="335">
        <v>0</v>
      </c>
      <c r="J40" s="329">
        <f t="shared" si="1"/>
        <v>0</v>
      </c>
    </row>
    <row r="41" spans="1:10" s="147" customFormat="1" ht="12.75" thickTop="1" thickBot="1">
      <c r="A41" s="313" t="s">
        <v>234</v>
      </c>
      <c r="B41" s="314">
        <v>2274</v>
      </c>
      <c r="C41" s="314">
        <v>190</v>
      </c>
      <c r="D41" s="335">
        <v>0</v>
      </c>
      <c r="E41" s="337">
        <v>0</v>
      </c>
      <c r="F41" s="335">
        <v>0</v>
      </c>
      <c r="G41" s="335">
        <v>0</v>
      </c>
      <c r="H41" s="335">
        <v>0</v>
      </c>
      <c r="I41" s="335">
        <v>0</v>
      </c>
      <c r="J41" s="329">
        <f t="shared" si="1"/>
        <v>0</v>
      </c>
    </row>
    <row r="42" spans="1:10" s="147" customFormat="1" ht="12.75" thickTop="1" thickBot="1">
      <c r="A42" s="313" t="s">
        <v>236</v>
      </c>
      <c r="B42" s="314">
        <v>2275</v>
      </c>
      <c r="C42" s="314">
        <v>200</v>
      </c>
      <c r="D42" s="335">
        <v>0</v>
      </c>
      <c r="E42" s="337">
        <v>0</v>
      </c>
      <c r="F42" s="335">
        <v>0</v>
      </c>
      <c r="G42" s="335">
        <v>0</v>
      </c>
      <c r="H42" s="335">
        <v>0</v>
      </c>
      <c r="I42" s="335">
        <v>0</v>
      </c>
      <c r="J42" s="329">
        <f t="shared" si="1"/>
        <v>0</v>
      </c>
    </row>
    <row r="43" spans="1:10" s="229"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0">
        <f t="shared" si="1"/>
        <v>0</v>
      </c>
    </row>
    <row r="44" spans="1:10" s="147" customFormat="1" ht="24" thickTop="1" thickBot="1">
      <c r="A44" s="319" t="s">
        <v>4530</v>
      </c>
      <c r="B44" s="320">
        <v>2281</v>
      </c>
      <c r="C44" s="320">
        <v>220</v>
      </c>
      <c r="D44" s="335">
        <v>0</v>
      </c>
      <c r="E44" s="335">
        <v>0</v>
      </c>
      <c r="F44" s="335">
        <v>0</v>
      </c>
      <c r="G44" s="335">
        <v>0</v>
      </c>
      <c r="H44" s="335">
        <v>0</v>
      </c>
      <c r="I44" s="335">
        <v>0</v>
      </c>
      <c r="J44" s="329">
        <f t="shared" si="1"/>
        <v>0</v>
      </c>
    </row>
    <row r="45" spans="1:10" s="147" customFormat="1" ht="24" thickTop="1" thickBot="1">
      <c r="A45" s="321" t="s">
        <v>4531</v>
      </c>
      <c r="B45" s="320">
        <v>2282</v>
      </c>
      <c r="C45" s="320">
        <v>230</v>
      </c>
      <c r="D45" s="335">
        <v>0</v>
      </c>
      <c r="E45" s="335">
        <v>0</v>
      </c>
      <c r="F45" s="335">
        <v>0</v>
      </c>
      <c r="G45" s="335">
        <v>0</v>
      </c>
      <c r="H45" s="335">
        <v>0</v>
      </c>
      <c r="I45" s="335">
        <v>0</v>
      </c>
      <c r="J45" s="329">
        <f t="shared" si="1"/>
        <v>0</v>
      </c>
    </row>
    <row r="46" spans="1:10" s="158" customFormat="1" ht="12" thickTop="1" thickBot="1">
      <c r="A46" s="310" t="s">
        <v>4532</v>
      </c>
      <c r="B46" s="309">
        <v>2400</v>
      </c>
      <c r="C46" s="309">
        <v>240</v>
      </c>
      <c r="D46" s="351">
        <f t="shared" ref="D46:I46" si="3">SUM(D47:D48)</f>
        <v>0</v>
      </c>
      <c r="E46" s="351">
        <f t="shared" si="3"/>
        <v>0</v>
      </c>
      <c r="F46" s="351">
        <f t="shared" si="3"/>
        <v>0</v>
      </c>
      <c r="G46" s="351">
        <f t="shared" si="3"/>
        <v>0</v>
      </c>
      <c r="H46" s="351">
        <f t="shared" si="3"/>
        <v>0</v>
      </c>
      <c r="I46" s="351">
        <f t="shared" si="3"/>
        <v>0</v>
      </c>
      <c r="J46" s="328">
        <f t="shared" si="1"/>
        <v>0</v>
      </c>
    </row>
    <row r="47" spans="1:10" s="229" customFormat="1" ht="12.75" thickTop="1" thickBot="1">
      <c r="A47" s="322" t="s">
        <v>4533</v>
      </c>
      <c r="B47" s="323">
        <v>2410</v>
      </c>
      <c r="C47" s="323">
        <v>250</v>
      </c>
      <c r="D47" s="336">
        <v>0</v>
      </c>
      <c r="E47" s="334">
        <v>0</v>
      </c>
      <c r="F47" s="336">
        <v>0</v>
      </c>
      <c r="G47" s="336">
        <v>0</v>
      </c>
      <c r="H47" s="336">
        <v>0</v>
      </c>
      <c r="I47" s="336">
        <v>0</v>
      </c>
      <c r="J47" s="330">
        <f t="shared" si="1"/>
        <v>0</v>
      </c>
    </row>
    <row r="48" spans="1:10" s="229" customFormat="1" ht="12.75" thickTop="1" thickBot="1">
      <c r="A48" s="322" t="s">
        <v>4534</v>
      </c>
      <c r="B48" s="323">
        <v>2420</v>
      </c>
      <c r="C48" s="323">
        <v>260</v>
      </c>
      <c r="D48" s="336">
        <v>0</v>
      </c>
      <c r="E48" s="334">
        <v>0</v>
      </c>
      <c r="F48" s="336">
        <v>0</v>
      </c>
      <c r="G48" s="336">
        <v>0</v>
      </c>
      <c r="H48" s="336">
        <v>0</v>
      </c>
      <c r="I48" s="336">
        <v>0</v>
      </c>
      <c r="J48" s="330">
        <f t="shared" si="1"/>
        <v>0</v>
      </c>
    </row>
    <row r="49" spans="1:10" s="158" customFormat="1" ht="12" customHeight="1" thickTop="1" thickBot="1">
      <c r="A49" s="324" t="s">
        <v>4535</v>
      </c>
      <c r="B49" s="309">
        <v>2600</v>
      </c>
      <c r="C49" s="309">
        <v>270</v>
      </c>
      <c r="D49" s="351">
        <f t="shared" ref="D49:I49" si="4">SUM(D50:D52)</f>
        <v>0</v>
      </c>
      <c r="E49" s="351">
        <f t="shared" si="4"/>
        <v>0</v>
      </c>
      <c r="F49" s="351">
        <f t="shared" si="4"/>
        <v>0</v>
      </c>
      <c r="G49" s="351">
        <f t="shared" si="4"/>
        <v>0</v>
      </c>
      <c r="H49" s="351">
        <f t="shared" si="4"/>
        <v>0</v>
      </c>
      <c r="I49" s="351">
        <f t="shared" si="4"/>
        <v>0</v>
      </c>
      <c r="J49" s="328">
        <f t="shared" si="1"/>
        <v>0</v>
      </c>
    </row>
    <row r="50" spans="1:10" s="229" customFormat="1" ht="23.25" customHeight="1" thickTop="1" thickBot="1">
      <c r="A50" s="315" t="s">
        <v>242</v>
      </c>
      <c r="B50" s="323">
        <v>2610</v>
      </c>
      <c r="C50" s="323">
        <v>280</v>
      </c>
      <c r="D50" s="341">
        <v>0</v>
      </c>
      <c r="E50" s="343">
        <v>0</v>
      </c>
      <c r="F50" s="341">
        <v>0</v>
      </c>
      <c r="G50" s="341">
        <v>0</v>
      </c>
      <c r="H50" s="341">
        <v>0</v>
      </c>
      <c r="I50" s="341">
        <v>0</v>
      </c>
      <c r="J50" s="330">
        <f t="shared" si="1"/>
        <v>0</v>
      </c>
    </row>
    <row r="51" spans="1:10" s="229" customFormat="1" ht="21" customHeight="1" thickTop="1" thickBot="1">
      <c r="A51" s="315" t="s">
        <v>243</v>
      </c>
      <c r="B51" s="323">
        <v>2620</v>
      </c>
      <c r="C51" s="323">
        <v>290</v>
      </c>
      <c r="D51" s="341">
        <v>0</v>
      </c>
      <c r="E51" s="343">
        <v>0</v>
      </c>
      <c r="F51" s="341">
        <v>0</v>
      </c>
      <c r="G51" s="341">
        <v>0</v>
      </c>
      <c r="H51" s="341">
        <v>0</v>
      </c>
      <c r="I51" s="341">
        <v>0</v>
      </c>
      <c r="J51" s="330">
        <f t="shared" si="1"/>
        <v>0</v>
      </c>
    </row>
    <row r="52" spans="1:10" s="229" customFormat="1" ht="24" thickTop="1" thickBot="1">
      <c r="A52" s="322" t="s">
        <v>4536</v>
      </c>
      <c r="B52" s="323">
        <v>2630</v>
      </c>
      <c r="C52" s="323">
        <v>300</v>
      </c>
      <c r="D52" s="341">
        <v>0</v>
      </c>
      <c r="E52" s="343">
        <v>0</v>
      </c>
      <c r="F52" s="341">
        <v>0</v>
      </c>
      <c r="G52" s="341">
        <v>0</v>
      </c>
      <c r="H52" s="341">
        <v>0</v>
      </c>
      <c r="I52" s="341">
        <v>0</v>
      </c>
      <c r="J52" s="330">
        <f t="shared" si="1"/>
        <v>0</v>
      </c>
    </row>
    <row r="53" spans="1:10" s="158" customFormat="1" ht="12" thickTop="1" thickBot="1">
      <c r="A53" s="325" t="s">
        <v>4537</v>
      </c>
      <c r="B53" s="309">
        <v>2700</v>
      </c>
      <c r="C53" s="309">
        <v>310</v>
      </c>
      <c r="D53" s="340">
        <f t="shared" ref="D53:I53" si="5">SUM(D54:D56)</f>
        <v>0</v>
      </c>
      <c r="E53" s="340">
        <f t="shared" si="5"/>
        <v>0</v>
      </c>
      <c r="F53" s="340">
        <f t="shared" si="5"/>
        <v>0</v>
      </c>
      <c r="G53" s="340">
        <f t="shared" si="5"/>
        <v>0</v>
      </c>
      <c r="H53" s="340">
        <f t="shared" si="5"/>
        <v>0</v>
      </c>
      <c r="I53" s="340">
        <f t="shared" si="5"/>
        <v>0</v>
      </c>
      <c r="J53" s="328">
        <f t="shared" si="1"/>
        <v>0</v>
      </c>
    </row>
    <row r="54" spans="1:10" s="229" customFormat="1" ht="12.75" customHeight="1" thickTop="1" thickBot="1">
      <c r="A54" s="315" t="s">
        <v>4538</v>
      </c>
      <c r="B54" s="323">
        <v>2710</v>
      </c>
      <c r="C54" s="323">
        <v>320</v>
      </c>
      <c r="D54" s="341">
        <v>0</v>
      </c>
      <c r="E54" s="343">
        <v>0</v>
      </c>
      <c r="F54" s="341">
        <v>0</v>
      </c>
      <c r="G54" s="341">
        <v>0</v>
      </c>
      <c r="H54" s="341">
        <v>0</v>
      </c>
      <c r="I54" s="341">
        <v>0</v>
      </c>
      <c r="J54" s="330">
        <f t="shared" si="1"/>
        <v>0</v>
      </c>
    </row>
    <row r="55" spans="1:10" s="229" customFormat="1" ht="12.75" thickTop="1" thickBot="1">
      <c r="A55" s="315" t="s">
        <v>4539</v>
      </c>
      <c r="B55" s="323">
        <v>2720</v>
      </c>
      <c r="C55" s="323">
        <v>330</v>
      </c>
      <c r="D55" s="341">
        <v>0</v>
      </c>
      <c r="E55" s="343">
        <v>0</v>
      </c>
      <c r="F55" s="341">
        <v>0</v>
      </c>
      <c r="G55" s="341">
        <v>0</v>
      </c>
      <c r="H55" s="341">
        <v>0</v>
      </c>
      <c r="I55" s="341">
        <v>0</v>
      </c>
      <c r="J55" s="330">
        <f t="shared" si="1"/>
        <v>0</v>
      </c>
    </row>
    <row r="56" spans="1:10" s="229" customFormat="1" ht="12.75" thickTop="1" thickBot="1">
      <c r="A56" s="315" t="s">
        <v>4540</v>
      </c>
      <c r="B56" s="323">
        <v>2730</v>
      </c>
      <c r="C56" s="323">
        <v>340</v>
      </c>
      <c r="D56" s="341">
        <v>0</v>
      </c>
      <c r="E56" s="343">
        <v>0</v>
      </c>
      <c r="F56" s="341">
        <v>0</v>
      </c>
      <c r="G56" s="341">
        <v>0</v>
      </c>
      <c r="H56" s="341">
        <v>0</v>
      </c>
      <c r="I56" s="341">
        <v>0</v>
      </c>
      <c r="J56" s="330">
        <f t="shared" si="1"/>
        <v>0</v>
      </c>
    </row>
    <row r="57" spans="1:10" s="158" customFormat="1" ht="12" thickTop="1" thickBot="1">
      <c r="A57" s="325" t="s">
        <v>4541</v>
      </c>
      <c r="B57" s="309">
        <v>2800</v>
      </c>
      <c r="C57" s="309">
        <v>350</v>
      </c>
      <c r="D57" s="339">
        <v>0</v>
      </c>
      <c r="E57" s="340">
        <v>0</v>
      </c>
      <c r="F57" s="339">
        <v>0</v>
      </c>
      <c r="G57" s="339">
        <v>0</v>
      </c>
      <c r="H57" s="339">
        <v>0</v>
      </c>
      <c r="I57" s="339">
        <v>0</v>
      </c>
      <c r="J57" s="328">
        <f t="shared" si="1"/>
        <v>0</v>
      </c>
    </row>
    <row r="58" spans="1:10" s="158" customFormat="1" ht="12" thickTop="1" thickBot="1">
      <c r="A58" s="309" t="s">
        <v>4542</v>
      </c>
      <c r="B58" s="309">
        <v>3000</v>
      </c>
      <c r="C58" s="309">
        <v>360</v>
      </c>
      <c r="D58" s="340">
        <f t="shared" ref="D58:I58" si="6">D59+D73</f>
        <v>0</v>
      </c>
      <c r="E58" s="340">
        <f t="shared" si="6"/>
        <v>0</v>
      </c>
      <c r="F58" s="340">
        <f t="shared" si="6"/>
        <v>0</v>
      </c>
      <c r="G58" s="340">
        <f t="shared" si="6"/>
        <v>0</v>
      </c>
      <c r="H58" s="340">
        <f t="shared" si="6"/>
        <v>0</v>
      </c>
      <c r="I58" s="340">
        <f t="shared" si="6"/>
        <v>0</v>
      </c>
      <c r="J58" s="328">
        <f t="shared" si="1"/>
        <v>0</v>
      </c>
    </row>
    <row r="59" spans="1:10" s="158" customFormat="1" ht="12" thickTop="1" thickBot="1">
      <c r="A59" s="310" t="s">
        <v>180</v>
      </c>
      <c r="B59" s="309">
        <v>3100</v>
      </c>
      <c r="C59" s="309">
        <v>370</v>
      </c>
      <c r="D59" s="340">
        <f t="shared" ref="D59:I59" si="7">D60+D61+D64+D67+D71+D72</f>
        <v>0</v>
      </c>
      <c r="E59" s="340">
        <f t="shared" si="7"/>
        <v>0</v>
      </c>
      <c r="F59" s="340">
        <f t="shared" si="7"/>
        <v>0</v>
      </c>
      <c r="G59" s="340">
        <f t="shared" si="7"/>
        <v>0</v>
      </c>
      <c r="H59" s="340">
        <f t="shared" si="7"/>
        <v>0</v>
      </c>
      <c r="I59" s="340">
        <f t="shared" si="7"/>
        <v>0</v>
      </c>
      <c r="J59" s="328">
        <f t="shared" si="1"/>
        <v>0</v>
      </c>
    </row>
    <row r="60" spans="1:10" s="229" customFormat="1" ht="12.75" thickTop="1" thickBot="1">
      <c r="A60" s="315" t="s">
        <v>249</v>
      </c>
      <c r="B60" s="323">
        <v>3110</v>
      </c>
      <c r="C60" s="323">
        <v>380</v>
      </c>
      <c r="D60" s="341">
        <v>0</v>
      </c>
      <c r="E60" s="343">
        <v>0</v>
      </c>
      <c r="F60" s="341">
        <v>0</v>
      </c>
      <c r="G60" s="341">
        <v>0</v>
      </c>
      <c r="H60" s="341">
        <v>0</v>
      </c>
      <c r="I60" s="341">
        <v>0</v>
      </c>
      <c r="J60" s="330">
        <f t="shared" si="1"/>
        <v>0</v>
      </c>
    </row>
    <row r="61" spans="1:10" s="229" customFormat="1" ht="12.75" thickTop="1" thickBot="1">
      <c r="A61" s="322" t="s">
        <v>250</v>
      </c>
      <c r="B61" s="323">
        <v>3120</v>
      </c>
      <c r="C61" s="323">
        <v>390</v>
      </c>
      <c r="D61" s="350">
        <f t="shared" ref="D61:I61" si="8">SUM(D62:D63)</f>
        <v>0</v>
      </c>
      <c r="E61" s="350">
        <f t="shared" si="8"/>
        <v>0</v>
      </c>
      <c r="F61" s="350">
        <f t="shared" si="8"/>
        <v>0</v>
      </c>
      <c r="G61" s="350">
        <f t="shared" si="8"/>
        <v>0</v>
      </c>
      <c r="H61" s="350">
        <f t="shared" si="8"/>
        <v>0</v>
      </c>
      <c r="I61" s="350">
        <f t="shared" si="8"/>
        <v>0</v>
      </c>
      <c r="J61" s="330">
        <f t="shared" si="1"/>
        <v>0</v>
      </c>
    </row>
    <row r="62" spans="1:10" s="147" customFormat="1" ht="12.75" thickTop="1" thickBot="1">
      <c r="A62" s="321" t="s">
        <v>4543</v>
      </c>
      <c r="B62" s="320">
        <v>3121</v>
      </c>
      <c r="C62" s="320">
        <v>400</v>
      </c>
      <c r="D62" s="338">
        <v>0</v>
      </c>
      <c r="E62" s="342">
        <v>0</v>
      </c>
      <c r="F62" s="338">
        <v>0</v>
      </c>
      <c r="G62" s="338">
        <v>0</v>
      </c>
      <c r="H62" s="338">
        <v>0</v>
      </c>
      <c r="I62" s="338">
        <v>0</v>
      </c>
      <c r="J62" s="329">
        <f t="shared" si="1"/>
        <v>0</v>
      </c>
    </row>
    <row r="63" spans="1:10" s="147" customFormat="1" ht="12.75" thickTop="1" thickBot="1">
      <c r="A63" s="321" t="s">
        <v>4544</v>
      </c>
      <c r="B63" s="320">
        <v>3122</v>
      </c>
      <c r="C63" s="320">
        <v>410</v>
      </c>
      <c r="D63" s="338">
        <v>0</v>
      </c>
      <c r="E63" s="342">
        <v>0</v>
      </c>
      <c r="F63" s="338">
        <v>0</v>
      </c>
      <c r="G63" s="338">
        <v>0</v>
      </c>
      <c r="H63" s="338">
        <v>0</v>
      </c>
      <c r="I63" s="338">
        <v>0</v>
      </c>
      <c r="J63" s="329">
        <f t="shared" si="1"/>
        <v>0</v>
      </c>
    </row>
    <row r="64" spans="1:10" s="229" customFormat="1" ht="12.75" thickTop="1" thickBot="1">
      <c r="A64" s="311" t="s">
        <v>253</v>
      </c>
      <c r="B64" s="323">
        <v>3130</v>
      </c>
      <c r="C64" s="323">
        <v>420</v>
      </c>
      <c r="D64" s="343">
        <f t="shared" ref="D64:I64" si="9">SUM(D65:D66)</f>
        <v>0</v>
      </c>
      <c r="E64" s="343">
        <f t="shared" si="9"/>
        <v>0</v>
      </c>
      <c r="F64" s="343">
        <f t="shared" si="9"/>
        <v>0</v>
      </c>
      <c r="G64" s="343">
        <f t="shared" si="9"/>
        <v>0</v>
      </c>
      <c r="H64" s="343">
        <f t="shared" si="9"/>
        <v>0</v>
      </c>
      <c r="I64" s="343">
        <f t="shared" si="9"/>
        <v>0</v>
      </c>
      <c r="J64" s="347">
        <f t="shared" si="1"/>
        <v>0</v>
      </c>
    </row>
    <row r="65" spans="1:10" s="147" customFormat="1" ht="12.75" thickTop="1" thickBot="1">
      <c r="A65" s="321" t="s">
        <v>4545</v>
      </c>
      <c r="B65" s="320">
        <v>3131</v>
      </c>
      <c r="C65" s="320">
        <v>430</v>
      </c>
      <c r="D65" s="338">
        <v>0</v>
      </c>
      <c r="E65" s="342">
        <v>0</v>
      </c>
      <c r="F65" s="338">
        <v>0</v>
      </c>
      <c r="G65" s="338">
        <v>0</v>
      </c>
      <c r="H65" s="338">
        <v>0</v>
      </c>
      <c r="I65" s="338">
        <v>0</v>
      </c>
      <c r="J65" s="329">
        <f t="shared" si="1"/>
        <v>0</v>
      </c>
    </row>
    <row r="66" spans="1:10" s="147" customFormat="1" ht="12.75" thickTop="1" thickBot="1">
      <c r="A66" s="321" t="s">
        <v>181</v>
      </c>
      <c r="B66" s="320">
        <v>3132</v>
      </c>
      <c r="C66" s="320">
        <v>440</v>
      </c>
      <c r="D66" s="338">
        <v>0</v>
      </c>
      <c r="E66" s="342">
        <v>0</v>
      </c>
      <c r="F66" s="338">
        <v>0</v>
      </c>
      <c r="G66" s="338">
        <v>0</v>
      </c>
      <c r="H66" s="338">
        <v>0</v>
      </c>
      <c r="I66" s="338">
        <v>0</v>
      </c>
      <c r="J66" s="329">
        <f t="shared" si="1"/>
        <v>0</v>
      </c>
    </row>
    <row r="67" spans="1:10" s="229" customFormat="1" ht="12.75" thickTop="1" thickBot="1">
      <c r="A67" s="311" t="s">
        <v>182</v>
      </c>
      <c r="B67" s="323">
        <v>3140</v>
      </c>
      <c r="C67" s="323">
        <v>450</v>
      </c>
      <c r="D67" s="343">
        <f t="shared" ref="D67:I67" si="10">SUM(D68:D70)</f>
        <v>0</v>
      </c>
      <c r="E67" s="343">
        <f t="shared" si="10"/>
        <v>0</v>
      </c>
      <c r="F67" s="343">
        <f t="shared" si="10"/>
        <v>0</v>
      </c>
      <c r="G67" s="343">
        <f t="shared" si="10"/>
        <v>0</v>
      </c>
      <c r="H67" s="343">
        <f t="shared" si="10"/>
        <v>0</v>
      </c>
      <c r="I67" s="343">
        <f t="shared" si="10"/>
        <v>0</v>
      </c>
      <c r="J67" s="347">
        <f t="shared" si="1"/>
        <v>0</v>
      </c>
    </row>
    <row r="68" spans="1:10" s="147" customFormat="1" ht="13.5" thickTop="1" thickBot="1">
      <c r="A68" s="349" t="s">
        <v>4546</v>
      </c>
      <c r="B68" s="320">
        <v>3141</v>
      </c>
      <c r="C68" s="320">
        <v>460</v>
      </c>
      <c r="D68" s="338">
        <v>0</v>
      </c>
      <c r="E68" s="342">
        <v>0</v>
      </c>
      <c r="F68" s="338">
        <v>0</v>
      </c>
      <c r="G68" s="338">
        <v>0</v>
      </c>
      <c r="H68" s="338">
        <v>0</v>
      </c>
      <c r="I68" s="338">
        <v>0</v>
      </c>
      <c r="J68" s="329">
        <f t="shared" si="1"/>
        <v>0</v>
      </c>
    </row>
    <row r="69" spans="1:10" s="147" customFormat="1" ht="13.5" thickTop="1" thickBot="1">
      <c r="A69" s="349" t="s">
        <v>4547</v>
      </c>
      <c r="B69" s="320">
        <v>3142</v>
      </c>
      <c r="C69" s="320">
        <v>470</v>
      </c>
      <c r="D69" s="338">
        <v>0</v>
      </c>
      <c r="E69" s="342">
        <v>0</v>
      </c>
      <c r="F69" s="338">
        <v>0</v>
      </c>
      <c r="G69" s="338">
        <v>0</v>
      </c>
      <c r="H69" s="338">
        <v>0</v>
      </c>
      <c r="I69" s="338">
        <v>0</v>
      </c>
      <c r="J69" s="329">
        <f t="shared" si="1"/>
        <v>0</v>
      </c>
    </row>
    <row r="70" spans="1:10" s="147" customFormat="1" ht="13.5" thickTop="1" thickBot="1">
      <c r="A70" s="349" t="s">
        <v>4548</v>
      </c>
      <c r="B70" s="320">
        <v>3143</v>
      </c>
      <c r="C70" s="320">
        <v>480</v>
      </c>
      <c r="D70" s="338">
        <v>0</v>
      </c>
      <c r="E70" s="342">
        <v>0</v>
      </c>
      <c r="F70" s="338">
        <v>0</v>
      </c>
      <c r="G70" s="338">
        <v>0</v>
      </c>
      <c r="H70" s="338">
        <v>0</v>
      </c>
      <c r="I70" s="338">
        <v>0</v>
      </c>
      <c r="J70" s="329">
        <f t="shared" si="1"/>
        <v>0</v>
      </c>
    </row>
    <row r="71" spans="1:10" s="229" customFormat="1" ht="12.75" thickTop="1" thickBot="1">
      <c r="A71" s="311" t="s">
        <v>255</v>
      </c>
      <c r="B71" s="323">
        <v>3150</v>
      </c>
      <c r="C71" s="323">
        <v>490</v>
      </c>
      <c r="D71" s="341">
        <v>0</v>
      </c>
      <c r="E71" s="343">
        <v>0</v>
      </c>
      <c r="F71" s="341">
        <v>0</v>
      </c>
      <c r="G71" s="341">
        <v>0</v>
      </c>
      <c r="H71" s="341">
        <v>0</v>
      </c>
      <c r="I71" s="341">
        <v>0</v>
      </c>
      <c r="J71" s="347">
        <f t="shared" si="1"/>
        <v>0</v>
      </c>
    </row>
    <row r="72" spans="1:10" s="229" customFormat="1" ht="12.75" thickTop="1" thickBot="1">
      <c r="A72" s="311" t="s">
        <v>4549</v>
      </c>
      <c r="B72" s="323">
        <v>3160</v>
      </c>
      <c r="C72" s="323">
        <v>500</v>
      </c>
      <c r="D72" s="341">
        <v>0</v>
      </c>
      <c r="E72" s="343">
        <v>0</v>
      </c>
      <c r="F72" s="341">
        <v>0</v>
      </c>
      <c r="G72" s="341">
        <v>0</v>
      </c>
      <c r="H72" s="341">
        <v>0</v>
      </c>
      <c r="I72" s="341">
        <v>0</v>
      </c>
      <c r="J72" s="347">
        <f t="shared" si="1"/>
        <v>0</v>
      </c>
    </row>
    <row r="73" spans="1:10" s="158" customFormat="1" ht="12" thickTop="1" thickBot="1">
      <c r="A73" s="310" t="s">
        <v>257</v>
      </c>
      <c r="B73" s="309">
        <v>3200</v>
      </c>
      <c r="C73" s="309">
        <v>510</v>
      </c>
      <c r="D73" s="340">
        <f t="shared" ref="D73:I73" si="11">SUM(D74:D77)</f>
        <v>0</v>
      </c>
      <c r="E73" s="340">
        <f t="shared" si="11"/>
        <v>0</v>
      </c>
      <c r="F73" s="340">
        <f t="shared" si="11"/>
        <v>0</v>
      </c>
      <c r="G73" s="340">
        <f t="shared" si="11"/>
        <v>0</v>
      </c>
      <c r="H73" s="340">
        <f t="shared" si="11"/>
        <v>0</v>
      </c>
      <c r="I73" s="340">
        <f t="shared" si="11"/>
        <v>0</v>
      </c>
      <c r="J73" s="328">
        <f t="shared" si="1"/>
        <v>0</v>
      </c>
    </row>
    <row r="74" spans="1:10" s="229" customFormat="1" ht="12.75" thickTop="1" thickBot="1">
      <c r="A74" s="315" t="s">
        <v>578</v>
      </c>
      <c r="B74" s="323">
        <v>3210</v>
      </c>
      <c r="C74" s="323">
        <v>520</v>
      </c>
      <c r="D74" s="345">
        <v>0</v>
      </c>
      <c r="E74" s="348">
        <v>0</v>
      </c>
      <c r="F74" s="345">
        <v>0</v>
      </c>
      <c r="G74" s="345">
        <v>0</v>
      </c>
      <c r="H74" s="345">
        <v>0</v>
      </c>
      <c r="I74" s="345">
        <v>0</v>
      </c>
      <c r="J74" s="347">
        <f t="shared" si="1"/>
        <v>0</v>
      </c>
    </row>
    <row r="75" spans="1:10" s="229" customFormat="1" ht="12.75" thickTop="1" thickBot="1">
      <c r="A75" s="315" t="s">
        <v>259</v>
      </c>
      <c r="B75" s="323">
        <v>3220</v>
      </c>
      <c r="C75" s="323">
        <v>530</v>
      </c>
      <c r="D75" s="345">
        <v>0</v>
      </c>
      <c r="E75" s="348">
        <v>0</v>
      </c>
      <c r="F75" s="345">
        <v>0</v>
      </c>
      <c r="G75" s="345">
        <v>0</v>
      </c>
      <c r="H75" s="345">
        <v>0</v>
      </c>
      <c r="I75" s="345">
        <v>0</v>
      </c>
      <c r="J75" s="347">
        <f t="shared" si="1"/>
        <v>0</v>
      </c>
    </row>
    <row r="76" spans="1:10" s="229" customFormat="1" ht="24" thickTop="1" thickBot="1">
      <c r="A76" s="311" t="s">
        <v>4550</v>
      </c>
      <c r="B76" s="323">
        <v>3230</v>
      </c>
      <c r="C76" s="323">
        <v>540</v>
      </c>
      <c r="D76" s="345">
        <v>0</v>
      </c>
      <c r="E76" s="348">
        <v>0</v>
      </c>
      <c r="F76" s="345">
        <v>0</v>
      </c>
      <c r="G76" s="345">
        <v>0</v>
      </c>
      <c r="H76" s="345">
        <v>0</v>
      </c>
      <c r="I76" s="345">
        <v>0</v>
      </c>
      <c r="J76" s="347">
        <f t="shared" si="1"/>
        <v>0</v>
      </c>
    </row>
    <row r="77" spans="1:10" s="229" customFormat="1" ht="12.75" thickTop="1" thickBot="1">
      <c r="A77" s="315" t="s">
        <v>260</v>
      </c>
      <c r="B77" s="323">
        <v>3240</v>
      </c>
      <c r="C77" s="323">
        <v>550</v>
      </c>
      <c r="D77" s="341">
        <v>0</v>
      </c>
      <c r="E77" s="343">
        <v>0</v>
      </c>
      <c r="F77" s="341">
        <v>0</v>
      </c>
      <c r="G77" s="341">
        <v>0</v>
      </c>
      <c r="H77" s="341">
        <v>0</v>
      </c>
      <c r="I77" s="341">
        <v>0</v>
      </c>
      <c r="J77" s="347">
        <f t="shared" si="1"/>
        <v>0</v>
      </c>
    </row>
    <row r="78" spans="1:10" s="158" customFormat="1" ht="12.75" thickTop="1" thickBot="1">
      <c r="A78" s="309" t="s">
        <v>156</v>
      </c>
      <c r="B78" s="309">
        <v>4100</v>
      </c>
      <c r="C78" s="309">
        <v>560</v>
      </c>
      <c r="D78" s="348">
        <f t="shared" ref="D78:I78" si="12">SUM(D79)</f>
        <v>0</v>
      </c>
      <c r="E78" s="348">
        <f t="shared" si="12"/>
        <v>0</v>
      </c>
      <c r="F78" s="348">
        <f t="shared" si="12"/>
        <v>0</v>
      </c>
      <c r="G78" s="348">
        <f t="shared" si="12"/>
        <v>0</v>
      </c>
      <c r="H78" s="348">
        <f t="shared" si="12"/>
        <v>0</v>
      </c>
      <c r="I78" s="348">
        <f t="shared" si="12"/>
        <v>0</v>
      </c>
      <c r="J78" s="328">
        <f t="shared" si="1"/>
        <v>0</v>
      </c>
    </row>
    <row r="79" spans="1:10" s="229" customFormat="1" ht="12.75" thickTop="1" thickBot="1">
      <c r="A79" s="311" t="s">
        <v>265</v>
      </c>
      <c r="B79" s="323">
        <v>4110</v>
      </c>
      <c r="C79" s="323">
        <v>570</v>
      </c>
      <c r="D79" s="343">
        <f t="shared" ref="D79:I79" si="13">SUM(D80:D82)</f>
        <v>0</v>
      </c>
      <c r="E79" s="343">
        <f t="shared" si="13"/>
        <v>0</v>
      </c>
      <c r="F79" s="343">
        <f t="shared" si="13"/>
        <v>0</v>
      </c>
      <c r="G79" s="343">
        <f t="shared" si="13"/>
        <v>0</v>
      </c>
      <c r="H79" s="343">
        <f t="shared" si="13"/>
        <v>0</v>
      </c>
      <c r="I79" s="343">
        <f t="shared" si="13"/>
        <v>0</v>
      </c>
      <c r="J79" s="347">
        <f t="shared" si="1"/>
        <v>0</v>
      </c>
    </row>
    <row r="80" spans="1:10" s="147" customFormat="1" ht="12.75" thickTop="1" thickBot="1">
      <c r="A80" s="321" t="s">
        <v>266</v>
      </c>
      <c r="B80" s="320">
        <v>4111</v>
      </c>
      <c r="C80" s="320">
        <v>580</v>
      </c>
      <c r="D80" s="341">
        <v>0</v>
      </c>
      <c r="E80" s="343">
        <v>0</v>
      </c>
      <c r="F80" s="341">
        <v>0</v>
      </c>
      <c r="G80" s="341">
        <v>0</v>
      </c>
      <c r="H80" s="341">
        <v>0</v>
      </c>
      <c r="I80" s="341">
        <v>0</v>
      </c>
      <c r="J80" s="329">
        <f t="shared" si="1"/>
        <v>0</v>
      </c>
    </row>
    <row r="81" spans="1:10" s="147" customFormat="1" ht="12.75" customHeight="1" thickTop="1" thickBot="1">
      <c r="A81" s="321" t="s">
        <v>267</v>
      </c>
      <c r="B81" s="320">
        <v>4112</v>
      </c>
      <c r="C81" s="320">
        <v>590</v>
      </c>
      <c r="D81" s="341">
        <v>0</v>
      </c>
      <c r="E81" s="343">
        <v>0</v>
      </c>
      <c r="F81" s="341">
        <v>0</v>
      </c>
      <c r="G81" s="341">
        <v>0</v>
      </c>
      <c r="H81" s="341">
        <v>0</v>
      </c>
      <c r="I81" s="341">
        <v>0</v>
      </c>
      <c r="J81" s="329">
        <f t="shared" si="1"/>
        <v>0</v>
      </c>
    </row>
    <row r="82" spans="1:10" s="147" customFormat="1" ht="14.25" thickTop="1" thickBot="1">
      <c r="A82" s="327" t="s">
        <v>4551</v>
      </c>
      <c r="B82" s="320">
        <v>4113</v>
      </c>
      <c r="C82" s="320">
        <v>600</v>
      </c>
      <c r="D82" s="338">
        <v>0</v>
      </c>
      <c r="E82" s="342">
        <v>0</v>
      </c>
      <c r="F82" s="338">
        <v>0</v>
      </c>
      <c r="G82" s="338">
        <v>0</v>
      </c>
      <c r="H82" s="338">
        <v>0</v>
      </c>
      <c r="I82" s="338">
        <v>0</v>
      </c>
      <c r="J82" s="329">
        <f t="shared" si="1"/>
        <v>0</v>
      </c>
    </row>
    <row r="83" spans="1:10" s="158" customFormat="1" ht="12" thickTop="1" thickBot="1">
      <c r="A83" s="309" t="s">
        <v>177</v>
      </c>
      <c r="B83" s="309">
        <v>4200</v>
      </c>
      <c r="C83" s="309">
        <v>610</v>
      </c>
      <c r="D83" s="340">
        <f t="shared" ref="D83:I83" si="14">D84</f>
        <v>0</v>
      </c>
      <c r="E83" s="340">
        <f t="shared" si="14"/>
        <v>0</v>
      </c>
      <c r="F83" s="340">
        <f t="shared" si="14"/>
        <v>0</v>
      </c>
      <c r="G83" s="340">
        <f t="shared" si="14"/>
        <v>0</v>
      </c>
      <c r="H83" s="340">
        <f t="shared" si="14"/>
        <v>0</v>
      </c>
      <c r="I83" s="340">
        <f t="shared" si="14"/>
        <v>0</v>
      </c>
      <c r="J83" s="328">
        <f t="shared" si="1"/>
        <v>0</v>
      </c>
    </row>
    <row r="84" spans="1:10" s="229" customFormat="1" ht="12.75" thickTop="1" thickBot="1">
      <c r="A84" s="311" t="s">
        <v>268</v>
      </c>
      <c r="B84" s="323">
        <v>4210</v>
      </c>
      <c r="C84" s="323">
        <v>620</v>
      </c>
      <c r="D84" s="341">
        <v>0</v>
      </c>
      <c r="E84" s="343">
        <v>0</v>
      </c>
      <c r="F84" s="341">
        <v>0</v>
      </c>
      <c r="G84" s="341">
        <v>0</v>
      </c>
      <c r="H84" s="341">
        <v>0</v>
      </c>
      <c r="I84" s="341">
        <v>0</v>
      </c>
      <c r="J84" s="347">
        <f t="shared" si="1"/>
        <v>0</v>
      </c>
    </row>
    <row r="85" spans="1:10" s="147" customFormat="1" ht="12.75" thickTop="1" thickBot="1">
      <c r="A85" s="321" t="s">
        <v>269</v>
      </c>
      <c r="B85" s="320">
        <v>5000</v>
      </c>
      <c r="C85" s="320">
        <v>630</v>
      </c>
      <c r="D85" s="338" t="s">
        <v>162</v>
      </c>
      <c r="E85" s="338">
        <v>0</v>
      </c>
      <c r="F85" s="344" t="s">
        <v>162</v>
      </c>
      <c r="G85" s="344" t="s">
        <v>162</v>
      </c>
      <c r="H85" s="344" t="s">
        <v>162</v>
      </c>
      <c r="I85" s="344" t="s">
        <v>162</v>
      </c>
      <c r="J85" s="329" t="s">
        <v>162</v>
      </c>
    </row>
    <row r="86" spans="1:10" s="147" customFormat="1" ht="12.75" thickTop="1" thickBot="1">
      <c r="A86" s="321" t="s">
        <v>264</v>
      </c>
      <c r="B86" s="320">
        <v>9000</v>
      </c>
      <c r="C86" s="320">
        <v>640</v>
      </c>
      <c r="D86" s="338">
        <v>0</v>
      </c>
      <c r="E86" s="342">
        <v>0</v>
      </c>
      <c r="F86" s="338">
        <v>0</v>
      </c>
      <c r="G86" s="338">
        <v>0</v>
      </c>
      <c r="H86" s="338">
        <v>0</v>
      </c>
      <c r="I86" s="338">
        <v>0</v>
      </c>
      <c r="J86" s="329">
        <f t="shared" si="1"/>
        <v>0</v>
      </c>
    </row>
    <row r="87" spans="1:10" s="2" customFormat="1" ht="12" hidden="1" thickTop="1">
      <c r="A87" s="301"/>
      <c r="B87" s="302"/>
      <c r="C87" s="302"/>
      <c r="D87" s="303"/>
      <c r="E87" s="304"/>
      <c r="F87" s="303"/>
      <c r="G87" s="303"/>
      <c r="H87" s="303"/>
      <c r="I87" s="303"/>
      <c r="J87" s="305"/>
    </row>
    <row r="88" spans="1:10" s="2" customFormat="1" ht="11.25" hidden="1">
      <c r="A88" s="96"/>
      <c r="B88" s="166"/>
      <c r="C88" s="166"/>
      <c r="D88" s="175"/>
      <c r="E88" s="133"/>
      <c r="F88" s="175"/>
      <c r="G88" s="175"/>
      <c r="H88" s="175"/>
      <c r="I88" s="175"/>
      <c r="J88" s="238"/>
    </row>
    <row r="89" spans="1:10" s="2" customFormat="1" ht="11.25" hidden="1">
      <c r="A89" s="96"/>
      <c r="B89" s="166"/>
      <c r="C89" s="166"/>
      <c r="D89" s="175"/>
      <c r="E89" s="133"/>
      <c r="F89" s="175"/>
      <c r="G89" s="175"/>
      <c r="H89" s="175"/>
      <c r="I89" s="175"/>
      <c r="J89" s="238"/>
    </row>
    <row r="90" spans="1:10" s="2" customFormat="1" ht="12.75" hidden="1">
      <c r="A90" s="114"/>
      <c r="B90" s="166"/>
      <c r="C90" s="166"/>
      <c r="D90" s="175"/>
      <c r="E90" s="177"/>
      <c r="F90" s="175"/>
      <c r="G90" s="175"/>
      <c r="H90" s="175"/>
      <c r="I90" s="175"/>
      <c r="J90" s="238"/>
    </row>
    <row r="91" spans="1:10" s="2" customFormat="1" ht="11.25" hidden="1">
      <c r="A91" s="104"/>
      <c r="B91" s="165"/>
      <c r="C91" s="165"/>
      <c r="D91" s="242"/>
      <c r="E91" s="241"/>
      <c r="F91" s="242"/>
      <c r="G91" s="242"/>
      <c r="H91" s="242"/>
      <c r="I91" s="242"/>
      <c r="J91" s="163"/>
    </row>
    <row r="92" spans="1:10" s="2" customFormat="1" ht="11.25" hidden="1">
      <c r="A92" s="96"/>
      <c r="B92" s="166"/>
      <c r="C92" s="166"/>
      <c r="D92" s="175"/>
      <c r="E92" s="133"/>
      <c r="F92" s="175"/>
      <c r="G92" s="175"/>
      <c r="H92" s="175"/>
      <c r="I92" s="175"/>
      <c r="J92" s="238"/>
    </row>
    <row r="93" spans="1:10" s="2" customFormat="1" ht="11.25" hidden="1">
      <c r="A93" s="96"/>
      <c r="B93" s="166"/>
      <c r="C93" s="166"/>
      <c r="D93" s="175"/>
      <c r="E93" s="133"/>
      <c r="F93" s="175"/>
      <c r="G93" s="175"/>
      <c r="H93" s="175"/>
      <c r="I93" s="175"/>
      <c r="J93" s="238"/>
    </row>
    <row r="94" spans="1:10" s="2" customFormat="1" ht="11.25" hidden="1">
      <c r="A94" s="96"/>
      <c r="B94" s="166"/>
      <c r="C94" s="166"/>
      <c r="D94" s="175"/>
      <c r="E94" s="133"/>
      <c r="F94" s="175"/>
      <c r="G94" s="175"/>
      <c r="H94" s="175"/>
      <c r="I94" s="175"/>
      <c r="J94" s="238"/>
    </row>
    <row r="95" spans="1:10" s="2" customFormat="1" ht="12" hidden="1">
      <c r="A95" s="102"/>
      <c r="B95" s="164"/>
      <c r="C95" s="164"/>
      <c r="D95" s="174"/>
      <c r="E95" s="162"/>
      <c r="F95" s="174"/>
      <c r="G95" s="174"/>
      <c r="H95" s="174"/>
      <c r="I95" s="174"/>
      <c r="J95" s="163"/>
    </row>
    <row r="96" spans="1:10" s="2" customFormat="1" ht="11.25" hidden="1">
      <c r="A96" s="104"/>
      <c r="B96" s="165"/>
      <c r="C96" s="165"/>
      <c r="D96" s="169"/>
      <c r="E96" s="170"/>
      <c r="F96" s="169"/>
      <c r="G96" s="169"/>
      <c r="H96" s="169"/>
      <c r="I96" s="169"/>
      <c r="J96" s="156"/>
    </row>
    <row r="97" spans="1:10" s="2" customFormat="1" ht="11.25" hidden="1">
      <c r="A97" s="104"/>
      <c r="B97" s="165"/>
      <c r="C97" s="165"/>
      <c r="D97" s="239"/>
      <c r="E97" s="240"/>
      <c r="F97" s="239"/>
      <c r="G97" s="239"/>
      <c r="H97" s="239"/>
      <c r="I97" s="239"/>
      <c r="J97" s="243"/>
    </row>
    <row r="98" spans="1:10" s="2" customFormat="1" ht="11.25" hidden="1">
      <c r="A98" s="100"/>
      <c r="B98" s="179"/>
      <c r="C98" s="164"/>
      <c r="D98" s="173"/>
      <c r="E98" s="161"/>
      <c r="F98" s="176"/>
      <c r="G98" s="176"/>
      <c r="H98" s="176"/>
      <c r="I98" s="176"/>
      <c r="J98" s="167"/>
    </row>
    <row r="99" spans="1:10" ht="11.25" customHeight="1" thickTop="1">
      <c r="A99" s="160" t="s">
        <v>448</v>
      </c>
      <c r="D99" s="49"/>
      <c r="E99" s="49"/>
    </row>
    <row r="100" spans="1:10" s="1" customFormat="1" ht="12.75" customHeight="1">
      <c r="A100" s="26" t="e">
        <f>#REF!</f>
        <v>#REF!</v>
      </c>
      <c r="C100" s="26"/>
      <c r="D100" s="434"/>
      <c r="E100" s="434"/>
      <c r="F100" s="26"/>
      <c r="G100" s="417" t="e">
        <f>#REF!</f>
        <v>#REF!</v>
      </c>
      <c r="H100" s="417"/>
      <c r="I100" s="417"/>
    </row>
    <row r="101" spans="1:10" s="1" customFormat="1" ht="12.75" customHeight="1">
      <c r="A101"/>
      <c r="B101" s="26"/>
      <c r="C101" s="26"/>
      <c r="D101" s="430" t="s">
        <v>263</v>
      </c>
      <c r="E101" s="430"/>
      <c r="F101" s="26"/>
      <c r="G101" s="293" t="s">
        <v>4036</v>
      </c>
      <c r="H101" s="293"/>
    </row>
    <row r="102" spans="1:10" s="1" customFormat="1" ht="12" customHeight="1">
      <c r="A102" s="26" t="e">
        <f>#REF!</f>
        <v>#REF!</v>
      </c>
      <c r="C102" s="26"/>
      <c r="D102" s="414"/>
      <c r="E102" s="414"/>
      <c r="F102" s="26"/>
      <c r="G102" s="417" t="e">
        <f>#REF!</f>
        <v>#REF!</v>
      </c>
      <c r="H102" s="417"/>
      <c r="I102" s="417"/>
    </row>
    <row r="103" spans="1:10" s="1" customFormat="1">
      <c r="A103" s="71" t="e">
        <f>#REF!</f>
        <v>#REF!</v>
      </c>
      <c r="D103" s="430" t="s">
        <v>263</v>
      </c>
      <c r="E103" s="430"/>
      <c r="G103" s="293" t="s">
        <v>4036</v>
      </c>
      <c r="H103" s="293"/>
    </row>
  </sheetData>
  <sheetProtection sheet="1" formatColumns="0" formatRows="0"/>
  <mergeCells count="32">
    <mergeCell ref="D101:E101"/>
    <mergeCell ref="G100:I100"/>
    <mergeCell ref="G19:G21"/>
    <mergeCell ref="F19:F21"/>
    <mergeCell ref="D19:D21"/>
    <mergeCell ref="E19:E21"/>
    <mergeCell ref="E12:H12"/>
    <mergeCell ref="A13:C13"/>
    <mergeCell ref="E13:J13"/>
    <mergeCell ref="H19:H21"/>
    <mergeCell ref="I19:I21"/>
    <mergeCell ref="H1:J3"/>
    <mergeCell ref="A4:J4"/>
    <mergeCell ref="A5:F5"/>
    <mergeCell ref="B9:H9"/>
    <mergeCell ref="A6:J6"/>
    <mergeCell ref="B10:H10"/>
    <mergeCell ref="D102:E102"/>
    <mergeCell ref="G102:I102"/>
    <mergeCell ref="D103:E103"/>
    <mergeCell ref="A18:L18"/>
    <mergeCell ref="A19:A21"/>
    <mergeCell ref="B19:B21"/>
    <mergeCell ref="J19:J21"/>
    <mergeCell ref="C19:C21"/>
    <mergeCell ref="D100:E100"/>
    <mergeCell ref="B11:H11"/>
    <mergeCell ref="A15:C15"/>
    <mergeCell ref="E15:J15"/>
    <mergeCell ref="A14:C14"/>
    <mergeCell ref="E14:J14"/>
    <mergeCell ref="A12:C12"/>
  </mergeCells>
  <phoneticPr fontId="0" type="noConversion"/>
  <pageMargins left="0.19685039370078741" right="0.19685039370078741" top="0.59055118110236227" bottom="0.19685039370078741" header="0.39370078740157483" footer="0.19685039370078741"/>
  <pageSetup paperSize="9" scale="88" fitToHeight="2" orientation="landscape" r:id="rId1"/>
  <headerFooter differentOddEven="1">
    <evenHeader>&amp;C2&amp;R&amp;"Times New Roman,обычный"&amp;10Продовження додатка 4</evenHeader>
  </headerFooter>
  <colBreaks count="1" manualBreakCount="1">
    <brk id="10" max="1048575" man="1"/>
  </colBreaks>
</worksheet>
</file>

<file path=xl/worksheets/sheet90.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1.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2.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3.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4.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5.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6.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7.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122"/>
      <c r="E88" s="132"/>
      <c r="F88" s="122"/>
      <c r="G88" s="122"/>
      <c r="H88" s="122"/>
      <c r="I88" s="122"/>
      <c r="J88" s="122"/>
      <c r="K88" s="43"/>
    </row>
    <row r="89" spans="1:11" s="2" customFormat="1" ht="11.25" hidden="1">
      <c r="A89" s="96"/>
      <c r="B89" s="97"/>
      <c r="C89" s="30"/>
      <c r="D89" s="122"/>
      <c r="E89" s="132"/>
      <c r="F89" s="122"/>
      <c r="G89" s="122"/>
      <c r="H89" s="122"/>
      <c r="I89" s="122"/>
      <c r="J89" s="122"/>
      <c r="K89" s="43"/>
    </row>
    <row r="90" spans="1:11" s="2" customFormat="1" ht="11.25" hidden="1">
      <c r="A90" s="96"/>
      <c r="B90" s="97"/>
      <c r="C90" s="30"/>
      <c r="D90" s="122"/>
      <c r="E90" s="132"/>
      <c r="F90" s="122"/>
      <c r="G90" s="122"/>
      <c r="H90" s="122"/>
      <c r="I90" s="122"/>
      <c r="J90" s="122"/>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8.xml><?xml version="1.0" encoding="utf-8"?>
<worksheet xmlns="http://schemas.openxmlformats.org/spreadsheetml/2006/main" xmlns:r="http://schemas.openxmlformats.org/officeDocument/2006/relationships">
  <sheetPr>
    <pageSetUpPr fitToPage="1"/>
  </sheetPr>
  <dimension ref="A1:N102"/>
  <sheetViews>
    <sheetView topLeftCell="A8"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xl/worksheets/sheet99.xml><?xml version="1.0" encoding="utf-8"?>
<worksheet xmlns="http://schemas.openxmlformats.org/spreadsheetml/2006/main" xmlns:r="http://schemas.openxmlformats.org/officeDocument/2006/relationships">
  <sheetPr>
    <pageSetUpPr fitToPage="1"/>
  </sheetPr>
  <dimension ref="A1:N102"/>
  <sheetViews>
    <sheetView workbookViewId="0">
      <selection activeCell="D22" sqref="D22:K85"/>
    </sheetView>
  </sheetViews>
  <sheetFormatPr defaultRowHeight="15"/>
  <cols>
    <col min="1" max="1" width="60.140625" customWidth="1"/>
    <col min="2" max="2" width="5" customWidth="1"/>
    <col min="3" max="3" width="4" customWidth="1"/>
    <col min="4" max="4" width="9.85546875" customWidth="1"/>
    <col min="5" max="5" width="9" customWidth="1"/>
    <col min="6" max="6" width="8.140625" customWidth="1"/>
    <col min="7" max="7" width="8" customWidth="1"/>
    <col min="8" max="10" width="9.5703125" customWidth="1"/>
    <col min="11" max="11" width="9.85546875" customWidth="1"/>
  </cols>
  <sheetData>
    <row r="1" spans="1:14" s="1" customFormat="1" ht="15" customHeight="1">
      <c r="H1" s="418" t="s">
        <v>570</v>
      </c>
      <c r="I1" s="439"/>
      <c r="J1" s="439"/>
      <c r="K1" s="439"/>
    </row>
    <row r="2" spans="1:14" s="1" customFormat="1">
      <c r="G2" s="33"/>
      <c r="H2" s="439"/>
      <c r="I2" s="439"/>
      <c r="J2" s="439"/>
      <c r="K2" s="439"/>
    </row>
    <row r="3" spans="1:14" s="1" customFormat="1" ht="3" hidden="1" customHeight="1">
      <c r="G3" s="33"/>
      <c r="H3" s="439"/>
      <c r="I3" s="439"/>
      <c r="J3" s="439"/>
      <c r="K3" s="439"/>
    </row>
    <row r="4" spans="1:14" s="1" customFormat="1">
      <c r="A4" s="424" t="s">
        <v>436</v>
      </c>
      <c r="B4" s="424"/>
      <c r="C4" s="424"/>
      <c r="D4" s="424"/>
      <c r="E4" s="424"/>
      <c r="F4" s="424"/>
      <c r="G4" s="424"/>
      <c r="H4" s="424"/>
      <c r="I4" s="424"/>
      <c r="J4" s="424"/>
      <c r="K4" s="424"/>
      <c r="L4" s="32"/>
      <c r="M4" s="32"/>
      <c r="N4" s="32"/>
    </row>
    <row r="5" spans="1:14" s="1" customFormat="1" ht="15" customHeight="1">
      <c r="A5" s="422" t="e">
        <f>IF(#REF!=1,CONCATENATE(шапки!A5),CONCATENATE(шапки!A5,шапки!C5))</f>
        <v>#REF!</v>
      </c>
      <c r="B5" s="422"/>
      <c r="C5" s="422"/>
      <c r="D5" s="422"/>
      <c r="E5" s="422"/>
      <c r="F5" s="422"/>
      <c r="G5" s="422"/>
      <c r="H5" s="89" t="e">
        <f>IF(#REF!=1,шапки!C5,шапки!D5)</f>
        <v>#REF!</v>
      </c>
      <c r="I5" s="32" t="e">
        <f>IF(#REF!=1,шапки!D5,"")</f>
        <v>#REF!</v>
      </c>
      <c r="J5" s="288"/>
      <c r="K5" s="288"/>
      <c r="L5" s="32"/>
      <c r="M5" s="32"/>
      <c r="N5" s="32"/>
    </row>
    <row r="6" spans="1:14" s="1" customFormat="1" ht="13.5" customHeight="1">
      <c r="A6" s="423" t="e">
        <f>CONCATENATE("за ",#REF!," ",#REF!)</f>
        <v>#REF!</v>
      </c>
      <c r="B6" s="423"/>
      <c r="C6" s="423"/>
      <c r="D6" s="423"/>
      <c r="E6" s="423"/>
      <c r="F6" s="423"/>
      <c r="G6" s="423"/>
      <c r="H6" s="423"/>
      <c r="I6" s="423"/>
      <c r="J6" s="423"/>
      <c r="K6" s="423"/>
    </row>
    <row r="7" spans="1:14" s="2" customFormat="1" ht="11.25" hidden="1"/>
    <row r="8" spans="1:14" s="2" customFormat="1" ht="9.75" customHeight="1">
      <c r="K8" s="184" t="s">
        <v>437</v>
      </c>
    </row>
    <row r="9" spans="1:14" s="2" customFormat="1" ht="22.5" customHeight="1">
      <c r="A9" s="66" t="s">
        <v>438</v>
      </c>
      <c r="B9" s="427" t="e">
        <f>#REF!</f>
        <v>#REF!</v>
      </c>
      <c r="C9" s="427"/>
      <c r="D9" s="427"/>
      <c r="E9" s="427"/>
      <c r="F9" s="427"/>
      <c r="G9" s="427"/>
      <c r="H9" s="427"/>
      <c r="I9" s="427"/>
      <c r="J9" s="69" t="e">
        <f>#REF!</f>
        <v>#REF!</v>
      </c>
      <c r="K9" s="68" t="e">
        <f>#REF!</f>
        <v>#REF!</v>
      </c>
      <c r="L9" s="4"/>
    </row>
    <row r="10" spans="1:14" s="2" customFormat="1" ht="11.25" customHeight="1">
      <c r="A10" s="5" t="s">
        <v>201</v>
      </c>
      <c r="B10" s="428" t="e">
        <f>#REF!</f>
        <v>#REF!</v>
      </c>
      <c r="C10" s="428"/>
      <c r="D10" s="428"/>
      <c r="E10" s="428"/>
      <c r="F10" s="428"/>
      <c r="G10" s="428"/>
      <c r="H10" s="428"/>
      <c r="I10" s="428"/>
      <c r="J10" s="69" t="e">
        <f>#REF!</f>
        <v>#REF!</v>
      </c>
      <c r="K10" s="68" t="e">
        <f>#REF!</f>
        <v>#REF!</v>
      </c>
      <c r="L10" s="5"/>
    </row>
    <row r="11" spans="1:14" s="2" customFormat="1" ht="11.25" customHeight="1">
      <c r="A11" s="5" t="str">
        <f>Ф.4.2.КФК15!A11</f>
        <v>Організаційно-правова форма господарювання</v>
      </c>
      <c r="B11" s="428" t="e">
        <f>#REF!</f>
        <v>#REF!</v>
      </c>
      <c r="C11" s="428"/>
      <c r="D11" s="428"/>
      <c r="E11" s="428"/>
      <c r="F11" s="428"/>
      <c r="G11" s="428"/>
      <c r="H11" s="428"/>
      <c r="I11" s="428"/>
      <c r="J11" s="69" t="e">
        <f>#REF!</f>
        <v>#REF!</v>
      </c>
      <c r="K11" s="3" t="e">
        <f>#REF!</f>
        <v>#REF!</v>
      </c>
      <c r="L11" s="5"/>
    </row>
    <row r="12" spans="1:14" s="2" customFormat="1" ht="11.25" customHeight="1">
      <c r="A12" s="415" t="s">
        <v>203</v>
      </c>
      <c r="B12" s="415"/>
      <c r="C12" s="34"/>
      <c r="D12" s="182" t="e">
        <f>#REF!</f>
        <v>#REF!</v>
      </c>
      <c r="E12" s="452" t="e">
        <f>IF(D12&gt;0,VLOOKUP(D12,'ДовидникКВК(ГОС)'!A:B,2,FALSE),"")</f>
        <v>#REF!</v>
      </c>
      <c r="F12" s="452"/>
      <c r="G12" s="452"/>
      <c r="H12" s="452"/>
      <c r="I12" s="452"/>
      <c r="J12" s="229"/>
      <c r="K12" s="229"/>
      <c r="L12" s="4"/>
    </row>
    <row r="13" spans="1:14" s="2" customFormat="1" ht="21.75" customHeight="1">
      <c r="A13" s="435" t="s">
        <v>205</v>
      </c>
      <c r="B13" s="435"/>
      <c r="C13" s="34"/>
      <c r="D13" s="282"/>
      <c r="E13" s="421" t="str">
        <f>IF(D13&gt;0,VLOOKUP(D13,ДовидникКПК!B:C,2,FALSE),"")</f>
        <v/>
      </c>
      <c r="F13" s="421"/>
      <c r="G13" s="421"/>
      <c r="H13" s="421"/>
      <c r="I13" s="421"/>
      <c r="J13" s="421"/>
      <c r="K13" s="421"/>
      <c r="L13" s="4"/>
    </row>
    <row r="14" spans="1:14" s="2" customFormat="1" ht="21.75" customHeight="1">
      <c r="A14" s="440" t="s">
        <v>449</v>
      </c>
      <c r="B14" s="440"/>
      <c r="C14" s="36"/>
      <c r="D14" s="159" t="e">
        <f>#REF!</f>
        <v>#REF!</v>
      </c>
      <c r="E14" s="426" t="e">
        <f>#REF!</f>
        <v>#REF!</v>
      </c>
      <c r="F14" s="426"/>
      <c r="G14" s="426"/>
      <c r="H14" s="426"/>
      <c r="I14" s="426"/>
      <c r="J14" s="426"/>
      <c r="K14" s="426"/>
      <c r="L14" s="6"/>
    </row>
    <row r="15" spans="1:14" s="2" customFormat="1" ht="21.75" customHeight="1">
      <c r="A15" s="440" t="s">
        <v>206</v>
      </c>
      <c r="B15" s="440"/>
      <c r="C15" s="36"/>
      <c r="D15" s="81"/>
      <c r="E15" s="426" t="str">
        <f>IF(D15&gt;0,VLOOKUP(D15,ДовидникКФК!A:B,2,FALSE),"")</f>
        <v/>
      </c>
      <c r="F15" s="426"/>
      <c r="G15" s="426"/>
      <c r="H15" s="426"/>
      <c r="I15" s="426"/>
      <c r="J15" s="426"/>
      <c r="K15" s="426"/>
      <c r="L15" s="6"/>
    </row>
    <row r="16" spans="1:14" s="2" customFormat="1" ht="11.25">
      <c r="A16" s="149" t="s">
        <v>1618</v>
      </c>
    </row>
    <row r="17" spans="1:11" s="2" customFormat="1" ht="12" thickBot="1">
      <c r="A17" s="7" t="s">
        <v>559</v>
      </c>
    </row>
    <row r="18" spans="1:11" s="2" customFormat="1" ht="17.25" customHeight="1" thickTop="1" thickBot="1">
      <c r="A18" s="446" t="s">
        <v>209</v>
      </c>
      <c r="B18" s="449" t="s">
        <v>446</v>
      </c>
      <c r="C18" s="449" t="s">
        <v>211</v>
      </c>
      <c r="D18" s="449" t="s">
        <v>452</v>
      </c>
      <c r="E18" s="449" t="s">
        <v>571</v>
      </c>
      <c r="F18" s="449" t="s">
        <v>445</v>
      </c>
      <c r="G18" s="449" t="s">
        <v>287</v>
      </c>
      <c r="H18" s="449" t="s">
        <v>443</v>
      </c>
      <c r="I18" s="449" t="s">
        <v>4032</v>
      </c>
      <c r="J18" s="449" t="s">
        <v>4033</v>
      </c>
      <c r="K18" s="449" t="s">
        <v>442</v>
      </c>
    </row>
    <row r="19" spans="1:11" s="2" customFormat="1" ht="12.75" thickTop="1" thickBot="1">
      <c r="A19" s="446"/>
      <c r="B19" s="449"/>
      <c r="C19" s="449"/>
      <c r="D19" s="449"/>
      <c r="E19" s="449"/>
      <c r="F19" s="449"/>
      <c r="G19" s="449"/>
      <c r="H19" s="449"/>
      <c r="I19" s="449"/>
      <c r="J19" s="449"/>
      <c r="K19" s="449"/>
    </row>
    <row r="20" spans="1:11" s="2" customFormat="1" ht="15.75" customHeight="1" thickTop="1" thickBot="1">
      <c r="A20" s="446"/>
      <c r="B20" s="449"/>
      <c r="C20" s="449"/>
      <c r="D20" s="449"/>
      <c r="E20" s="449"/>
      <c r="F20" s="449"/>
      <c r="G20" s="449"/>
      <c r="H20" s="449"/>
      <c r="I20" s="449"/>
      <c r="J20" s="449"/>
      <c r="K20" s="449"/>
    </row>
    <row r="21" spans="1:11" s="2" customFormat="1" ht="12.75" thickTop="1" thickBot="1">
      <c r="A21" s="381">
        <v>1</v>
      </c>
      <c r="B21" s="381">
        <v>2</v>
      </c>
      <c r="C21" s="381">
        <v>3</v>
      </c>
      <c r="D21" s="381">
        <v>4</v>
      </c>
      <c r="E21" s="381">
        <v>5</v>
      </c>
      <c r="F21" s="361">
        <v>6</v>
      </c>
      <c r="G21" s="381">
        <v>7</v>
      </c>
      <c r="H21" s="381">
        <v>8</v>
      </c>
      <c r="I21" s="381">
        <v>9</v>
      </c>
      <c r="J21" s="381">
        <v>10</v>
      </c>
      <c r="K21" s="381">
        <v>11</v>
      </c>
    </row>
    <row r="22" spans="1:11" s="2" customFormat="1" ht="12.75" thickTop="1" thickBot="1">
      <c r="A22" s="297" t="s">
        <v>4517</v>
      </c>
      <c r="B22" s="297" t="s">
        <v>218</v>
      </c>
      <c r="C22" s="353" t="s">
        <v>276</v>
      </c>
      <c r="D22" s="328">
        <f>D24+D58+D78+D83</f>
        <v>0</v>
      </c>
      <c r="E22" s="328">
        <f>E26+E29+E32+E33+E37+E44+E45+E85</f>
        <v>0</v>
      </c>
      <c r="F22" s="328">
        <f>F24+F58+F78+F83</f>
        <v>0</v>
      </c>
      <c r="G22" s="328">
        <f>G24+G58+G78+G83</f>
        <v>0</v>
      </c>
      <c r="H22" s="328">
        <f>H24+H58+H78+H83</f>
        <v>0</v>
      </c>
      <c r="I22" s="328">
        <f>I24+I58+I78+I83</f>
        <v>0</v>
      </c>
      <c r="J22" s="328">
        <f>J24+J58+J78+J83</f>
        <v>0</v>
      </c>
      <c r="K22" s="328">
        <f>F22-G22+H22-I22</f>
        <v>0</v>
      </c>
    </row>
    <row r="23" spans="1:11" s="2" customFormat="1" ht="12.75" thickTop="1" thickBot="1">
      <c r="A23" s="359" t="s">
        <v>558</v>
      </c>
      <c r="B23" s="297"/>
      <c r="C23" s="353"/>
      <c r="D23" s="328"/>
      <c r="E23" s="328"/>
      <c r="F23" s="328"/>
      <c r="G23" s="328"/>
      <c r="H23" s="328"/>
      <c r="I23" s="328"/>
      <c r="J23" s="328"/>
      <c r="K23" s="328"/>
    </row>
    <row r="24" spans="1:11" s="2" customFormat="1" ht="12.75" thickTop="1" thickBot="1">
      <c r="A24" s="320" t="s">
        <v>4554</v>
      </c>
      <c r="B24" s="297">
        <v>2000</v>
      </c>
      <c r="C24" s="353" t="s">
        <v>277</v>
      </c>
      <c r="D24" s="328">
        <f t="shared" ref="D24:J24" si="0">D25+D30+D46+D49+D53+D57</f>
        <v>0</v>
      </c>
      <c r="E24" s="328">
        <f t="shared" si="0"/>
        <v>0</v>
      </c>
      <c r="F24" s="328">
        <f t="shared" si="0"/>
        <v>0</v>
      </c>
      <c r="G24" s="328">
        <f t="shared" si="0"/>
        <v>0</v>
      </c>
      <c r="H24" s="328">
        <f t="shared" si="0"/>
        <v>0</v>
      </c>
      <c r="I24" s="328">
        <f t="shared" si="0"/>
        <v>0</v>
      </c>
      <c r="J24" s="328">
        <f t="shared" si="0"/>
        <v>0</v>
      </c>
      <c r="K24" s="328">
        <f t="shared" ref="K24:K84" si="1">F24-G24+H24-I24</f>
        <v>0</v>
      </c>
    </row>
    <row r="25" spans="1:11" s="2" customFormat="1" ht="12.75" thickTop="1" thickBot="1">
      <c r="A25" s="310" t="s">
        <v>4518</v>
      </c>
      <c r="B25" s="297">
        <v>2100</v>
      </c>
      <c r="C25" s="353" t="s">
        <v>278</v>
      </c>
      <c r="D25" s="328">
        <f>D26+D29</f>
        <v>0</v>
      </c>
      <c r="E25" s="328">
        <v>0</v>
      </c>
      <c r="F25" s="328">
        <f>F26+F29</f>
        <v>0</v>
      </c>
      <c r="G25" s="328">
        <f>G26+G29</f>
        <v>0</v>
      </c>
      <c r="H25" s="328">
        <f>H26+H29</f>
        <v>0</v>
      </c>
      <c r="I25" s="328">
        <f>I26+I29</f>
        <v>0</v>
      </c>
      <c r="J25" s="328">
        <f>J26+J29</f>
        <v>0</v>
      </c>
      <c r="K25" s="328">
        <f t="shared" si="1"/>
        <v>0</v>
      </c>
    </row>
    <row r="26" spans="1:11" s="2" customFormat="1" ht="12.75" thickTop="1" thickBot="1">
      <c r="A26" s="311" t="s">
        <v>4519</v>
      </c>
      <c r="B26" s="312">
        <v>2110</v>
      </c>
      <c r="C26" s="354" t="s">
        <v>279</v>
      </c>
      <c r="D26" s="334">
        <f t="shared" ref="D26:J26" si="2">SUM(D27:D28)</f>
        <v>0</v>
      </c>
      <c r="E26" s="336">
        <f t="shared" si="2"/>
        <v>0</v>
      </c>
      <c r="F26" s="334">
        <f t="shared" si="2"/>
        <v>0</v>
      </c>
      <c r="G26" s="334">
        <f t="shared" si="2"/>
        <v>0</v>
      </c>
      <c r="H26" s="334">
        <f t="shared" si="2"/>
        <v>0</v>
      </c>
      <c r="I26" s="334">
        <f t="shared" si="2"/>
        <v>0</v>
      </c>
      <c r="J26" s="334">
        <f t="shared" si="2"/>
        <v>0</v>
      </c>
      <c r="K26" s="328">
        <f t="shared" si="1"/>
        <v>0</v>
      </c>
    </row>
    <row r="27" spans="1:11" s="2" customFormat="1" ht="12.75" thickTop="1" thickBot="1">
      <c r="A27" s="313" t="s">
        <v>223</v>
      </c>
      <c r="B27" s="314">
        <v>2111</v>
      </c>
      <c r="C27" s="355" t="s">
        <v>280</v>
      </c>
      <c r="D27" s="335">
        <v>0</v>
      </c>
      <c r="E27" s="337">
        <v>0</v>
      </c>
      <c r="F27" s="335">
        <v>0</v>
      </c>
      <c r="G27" s="335">
        <v>0</v>
      </c>
      <c r="H27" s="335">
        <v>0</v>
      </c>
      <c r="I27" s="335">
        <v>0</v>
      </c>
      <c r="J27" s="335">
        <v>0</v>
      </c>
      <c r="K27" s="328">
        <f t="shared" si="1"/>
        <v>0</v>
      </c>
    </row>
    <row r="28" spans="1:11" s="2" customFormat="1" ht="12.75" thickTop="1" thickBot="1">
      <c r="A28" s="313" t="s">
        <v>4520</v>
      </c>
      <c r="B28" s="314">
        <v>2112</v>
      </c>
      <c r="C28" s="355" t="s">
        <v>281</v>
      </c>
      <c r="D28" s="335">
        <v>0</v>
      </c>
      <c r="E28" s="337">
        <v>0</v>
      </c>
      <c r="F28" s="335">
        <v>0</v>
      </c>
      <c r="G28" s="335">
        <v>0</v>
      </c>
      <c r="H28" s="335">
        <v>0</v>
      </c>
      <c r="I28" s="335">
        <v>0</v>
      </c>
      <c r="J28" s="335">
        <v>0</v>
      </c>
      <c r="K28" s="328">
        <f t="shared" si="1"/>
        <v>0</v>
      </c>
    </row>
    <row r="29" spans="1:11" s="2" customFormat="1" ht="12.75" thickTop="1" thickBot="1">
      <c r="A29" s="315" t="s">
        <v>4521</v>
      </c>
      <c r="B29" s="312">
        <v>2120</v>
      </c>
      <c r="C29" s="354" t="s">
        <v>282</v>
      </c>
      <c r="D29" s="336">
        <v>0</v>
      </c>
      <c r="E29" s="336">
        <v>0</v>
      </c>
      <c r="F29" s="336">
        <v>0</v>
      </c>
      <c r="G29" s="336">
        <v>0</v>
      </c>
      <c r="H29" s="336">
        <v>0</v>
      </c>
      <c r="I29" s="336">
        <v>0</v>
      </c>
      <c r="J29" s="336">
        <v>0</v>
      </c>
      <c r="K29" s="328">
        <f t="shared" si="1"/>
        <v>0</v>
      </c>
    </row>
    <row r="30" spans="1:11" s="2" customFormat="1" ht="11.25" customHeight="1" thickTop="1" thickBot="1">
      <c r="A30" s="316" t="s">
        <v>4522</v>
      </c>
      <c r="B30" s="297">
        <v>2200</v>
      </c>
      <c r="C30" s="353" t="s">
        <v>283</v>
      </c>
      <c r="D30" s="351">
        <f>SUM(D31:D37)+D43</f>
        <v>0</v>
      </c>
      <c r="E30" s="351">
        <v>0</v>
      </c>
      <c r="F30" s="351">
        <f>SUM(F31:F37)+F43</f>
        <v>0</v>
      </c>
      <c r="G30" s="351">
        <f>SUM(G31:G37)+G43</f>
        <v>0</v>
      </c>
      <c r="H30" s="351">
        <f>SUM(H31:H37)+H43</f>
        <v>0</v>
      </c>
      <c r="I30" s="351">
        <f>SUM(I31:I37)+I43</f>
        <v>0</v>
      </c>
      <c r="J30" s="351">
        <f>SUM(J31:J37)+J43</f>
        <v>0</v>
      </c>
      <c r="K30" s="328">
        <f t="shared" si="1"/>
        <v>0</v>
      </c>
    </row>
    <row r="31" spans="1:11" s="2" customFormat="1" ht="12.75" thickTop="1" thickBot="1">
      <c r="A31" s="317" t="s">
        <v>4523</v>
      </c>
      <c r="B31" s="312">
        <v>2210</v>
      </c>
      <c r="C31" s="354" t="s">
        <v>284</v>
      </c>
      <c r="D31" s="336">
        <v>0</v>
      </c>
      <c r="E31" s="334">
        <v>0</v>
      </c>
      <c r="F31" s="336">
        <v>0</v>
      </c>
      <c r="G31" s="336">
        <v>0</v>
      </c>
      <c r="H31" s="336">
        <v>0</v>
      </c>
      <c r="I31" s="336">
        <v>0</v>
      </c>
      <c r="J31" s="336">
        <v>0</v>
      </c>
      <c r="K31" s="328">
        <f t="shared" si="1"/>
        <v>0</v>
      </c>
    </row>
    <row r="32" spans="1:11" s="2" customFormat="1" ht="12.75" thickTop="1" thickBot="1">
      <c r="A32" s="317" t="s">
        <v>4524</v>
      </c>
      <c r="B32" s="312">
        <v>2220</v>
      </c>
      <c r="C32" s="312">
        <v>100</v>
      </c>
      <c r="D32" s="336">
        <v>0</v>
      </c>
      <c r="E32" s="336">
        <v>0</v>
      </c>
      <c r="F32" s="336">
        <v>0</v>
      </c>
      <c r="G32" s="336">
        <v>0</v>
      </c>
      <c r="H32" s="336">
        <v>0</v>
      </c>
      <c r="I32" s="336">
        <v>0</v>
      </c>
      <c r="J32" s="336">
        <v>0</v>
      </c>
      <c r="K32" s="328">
        <f t="shared" si="1"/>
        <v>0</v>
      </c>
    </row>
    <row r="33" spans="1:11" s="2" customFormat="1" ht="12.75" thickTop="1" thickBot="1">
      <c r="A33" s="317" t="s">
        <v>4525</v>
      </c>
      <c r="B33" s="312">
        <v>2230</v>
      </c>
      <c r="C33" s="312">
        <v>110</v>
      </c>
      <c r="D33" s="336">
        <v>0</v>
      </c>
      <c r="E33" s="336">
        <v>0</v>
      </c>
      <c r="F33" s="336">
        <v>0</v>
      </c>
      <c r="G33" s="336">
        <v>0</v>
      </c>
      <c r="H33" s="336">
        <v>0</v>
      </c>
      <c r="I33" s="336">
        <v>0</v>
      </c>
      <c r="J33" s="336">
        <v>0</v>
      </c>
      <c r="K33" s="328">
        <f t="shared" si="1"/>
        <v>0</v>
      </c>
    </row>
    <row r="34" spans="1:11" s="2" customFormat="1" ht="12.75" thickTop="1" thickBot="1">
      <c r="A34" s="311" t="s">
        <v>4526</v>
      </c>
      <c r="B34" s="312">
        <v>2240</v>
      </c>
      <c r="C34" s="312">
        <v>120</v>
      </c>
      <c r="D34" s="336">
        <v>0</v>
      </c>
      <c r="E34" s="334">
        <v>0</v>
      </c>
      <c r="F34" s="336">
        <v>0</v>
      </c>
      <c r="G34" s="336">
        <v>0</v>
      </c>
      <c r="H34" s="336">
        <v>0</v>
      </c>
      <c r="I34" s="336">
        <v>0</v>
      </c>
      <c r="J34" s="336">
        <v>0</v>
      </c>
      <c r="K34" s="328">
        <f t="shared" si="1"/>
        <v>0</v>
      </c>
    </row>
    <row r="35" spans="1:11" s="2" customFormat="1" ht="12.75" thickTop="1" thickBot="1">
      <c r="A35" s="311" t="s">
        <v>228</v>
      </c>
      <c r="B35" s="312">
        <v>2250</v>
      </c>
      <c r="C35" s="312">
        <v>130</v>
      </c>
      <c r="D35" s="336">
        <v>0</v>
      </c>
      <c r="E35" s="334">
        <v>0</v>
      </c>
      <c r="F35" s="336">
        <v>0</v>
      </c>
      <c r="G35" s="336">
        <v>0</v>
      </c>
      <c r="H35" s="336">
        <v>0</v>
      </c>
      <c r="I35" s="336">
        <v>0</v>
      </c>
      <c r="J35" s="336">
        <v>0</v>
      </c>
      <c r="K35" s="328">
        <f t="shared" si="1"/>
        <v>0</v>
      </c>
    </row>
    <row r="36" spans="1:11" s="2" customFormat="1" ht="12.75" thickTop="1" thickBot="1">
      <c r="A36" s="318" t="s">
        <v>4527</v>
      </c>
      <c r="B36" s="312">
        <v>2260</v>
      </c>
      <c r="C36" s="312">
        <v>140</v>
      </c>
      <c r="D36" s="336">
        <v>0</v>
      </c>
      <c r="E36" s="334">
        <v>0</v>
      </c>
      <c r="F36" s="336">
        <v>0</v>
      </c>
      <c r="G36" s="336">
        <v>0</v>
      </c>
      <c r="H36" s="336">
        <v>0</v>
      </c>
      <c r="I36" s="336">
        <v>0</v>
      </c>
      <c r="J36" s="336">
        <v>0</v>
      </c>
      <c r="K36" s="328">
        <f t="shared" si="1"/>
        <v>0</v>
      </c>
    </row>
    <row r="37" spans="1:11" s="2" customFormat="1" ht="12.75" customHeight="1" thickTop="1" thickBot="1">
      <c r="A37" s="315" t="s">
        <v>230</v>
      </c>
      <c r="B37" s="312">
        <v>2270</v>
      </c>
      <c r="C37" s="312">
        <v>150</v>
      </c>
      <c r="D37" s="334">
        <f>SUM(D38:D42)</f>
        <v>0</v>
      </c>
      <c r="E37" s="336">
        <v>0</v>
      </c>
      <c r="F37" s="334">
        <f>SUM(F38:F42)</f>
        <v>0</v>
      </c>
      <c r="G37" s="334">
        <f>SUM(G38:G42)</f>
        <v>0</v>
      </c>
      <c r="H37" s="334">
        <f>SUM(H38:H42)</f>
        <v>0</v>
      </c>
      <c r="I37" s="334">
        <f>SUM(I38:I42)</f>
        <v>0</v>
      </c>
      <c r="J37" s="334">
        <f>SUM(J38:J42)</f>
        <v>0</v>
      </c>
      <c r="K37" s="328">
        <f t="shared" si="1"/>
        <v>0</v>
      </c>
    </row>
    <row r="38" spans="1:11" s="2" customFormat="1" ht="12.75" thickTop="1" thickBot="1">
      <c r="A38" s="313" t="s">
        <v>231</v>
      </c>
      <c r="B38" s="314">
        <v>2271</v>
      </c>
      <c r="C38" s="314">
        <v>160</v>
      </c>
      <c r="D38" s="335">
        <v>0</v>
      </c>
      <c r="E38" s="337">
        <v>0</v>
      </c>
      <c r="F38" s="335">
        <v>0</v>
      </c>
      <c r="G38" s="335">
        <v>0</v>
      </c>
      <c r="H38" s="335">
        <v>0</v>
      </c>
      <c r="I38" s="335">
        <v>0</v>
      </c>
      <c r="J38" s="335">
        <v>0</v>
      </c>
      <c r="K38" s="328">
        <f t="shared" si="1"/>
        <v>0</v>
      </c>
    </row>
    <row r="39" spans="1:11" s="2" customFormat="1" ht="12.75" thickTop="1" thickBot="1">
      <c r="A39" s="313" t="s">
        <v>4528</v>
      </c>
      <c r="B39" s="314">
        <v>2272</v>
      </c>
      <c r="C39" s="314">
        <v>170</v>
      </c>
      <c r="D39" s="335">
        <v>0</v>
      </c>
      <c r="E39" s="337">
        <v>0</v>
      </c>
      <c r="F39" s="335">
        <v>0</v>
      </c>
      <c r="G39" s="335">
        <v>0</v>
      </c>
      <c r="H39" s="335">
        <v>0</v>
      </c>
      <c r="I39" s="335">
        <v>0</v>
      </c>
      <c r="J39" s="335">
        <v>0</v>
      </c>
      <c r="K39" s="328">
        <f t="shared" si="1"/>
        <v>0</v>
      </c>
    </row>
    <row r="40" spans="1:11" s="2" customFormat="1" ht="12.75" thickTop="1" thickBot="1">
      <c r="A40" s="313" t="s">
        <v>233</v>
      </c>
      <c r="B40" s="314">
        <v>2273</v>
      </c>
      <c r="C40" s="314">
        <v>180</v>
      </c>
      <c r="D40" s="335">
        <v>0</v>
      </c>
      <c r="E40" s="337">
        <v>0</v>
      </c>
      <c r="F40" s="335">
        <v>0</v>
      </c>
      <c r="G40" s="335">
        <v>0</v>
      </c>
      <c r="H40" s="335">
        <v>0</v>
      </c>
      <c r="I40" s="335">
        <v>0</v>
      </c>
      <c r="J40" s="335">
        <v>0</v>
      </c>
      <c r="K40" s="328">
        <f t="shared" si="1"/>
        <v>0</v>
      </c>
    </row>
    <row r="41" spans="1:11" s="2" customFormat="1" ht="12.75" thickTop="1" thickBot="1">
      <c r="A41" s="313" t="s">
        <v>234</v>
      </c>
      <c r="B41" s="314">
        <v>2274</v>
      </c>
      <c r="C41" s="314">
        <v>190</v>
      </c>
      <c r="D41" s="335">
        <v>0</v>
      </c>
      <c r="E41" s="337">
        <v>0</v>
      </c>
      <c r="F41" s="335">
        <v>0</v>
      </c>
      <c r="G41" s="335">
        <v>0</v>
      </c>
      <c r="H41" s="335">
        <v>0</v>
      </c>
      <c r="I41" s="335">
        <v>0</v>
      </c>
      <c r="J41" s="335">
        <v>0</v>
      </c>
      <c r="K41" s="328">
        <f t="shared" si="1"/>
        <v>0</v>
      </c>
    </row>
    <row r="42" spans="1:11" s="2" customFormat="1" ht="12.75" thickTop="1" thickBot="1">
      <c r="A42" s="313" t="s">
        <v>236</v>
      </c>
      <c r="B42" s="314">
        <v>2275</v>
      </c>
      <c r="C42" s="314">
        <v>200</v>
      </c>
      <c r="D42" s="335">
        <v>0</v>
      </c>
      <c r="E42" s="337">
        <v>0</v>
      </c>
      <c r="F42" s="335">
        <v>0</v>
      </c>
      <c r="G42" s="335">
        <v>0</v>
      </c>
      <c r="H42" s="335">
        <v>0</v>
      </c>
      <c r="I42" s="335">
        <v>0</v>
      </c>
      <c r="J42" s="335">
        <v>0</v>
      </c>
      <c r="K42" s="328">
        <f t="shared" si="1"/>
        <v>0</v>
      </c>
    </row>
    <row r="43" spans="1:11" s="2" customFormat="1" ht="24" thickTop="1" thickBot="1">
      <c r="A43" s="318" t="s">
        <v>4529</v>
      </c>
      <c r="B43" s="312">
        <v>2280</v>
      </c>
      <c r="C43" s="312">
        <v>210</v>
      </c>
      <c r="D43" s="334">
        <f>SUM(D44:D45)</f>
        <v>0</v>
      </c>
      <c r="E43" s="334">
        <v>0</v>
      </c>
      <c r="F43" s="334">
        <f>SUM(F44:F45)</f>
        <v>0</v>
      </c>
      <c r="G43" s="334">
        <f>SUM(G44:G45)</f>
        <v>0</v>
      </c>
      <c r="H43" s="334">
        <f>SUM(H44:H45)</f>
        <v>0</v>
      </c>
      <c r="I43" s="334">
        <f>SUM(I44:I45)</f>
        <v>0</v>
      </c>
      <c r="J43" s="334">
        <f>SUM(J44:J45)</f>
        <v>0</v>
      </c>
      <c r="K43" s="328">
        <f t="shared" si="1"/>
        <v>0</v>
      </c>
    </row>
    <row r="44" spans="1:11" s="2" customFormat="1" ht="24" thickTop="1" thickBot="1">
      <c r="A44" s="319" t="s">
        <v>4530</v>
      </c>
      <c r="B44" s="320">
        <v>2281</v>
      </c>
      <c r="C44" s="320">
        <v>220</v>
      </c>
      <c r="D44" s="335">
        <v>0</v>
      </c>
      <c r="E44" s="335">
        <v>0</v>
      </c>
      <c r="F44" s="335">
        <v>0</v>
      </c>
      <c r="G44" s="335">
        <v>0</v>
      </c>
      <c r="H44" s="335">
        <v>0</v>
      </c>
      <c r="I44" s="335">
        <v>0</v>
      </c>
      <c r="J44" s="335">
        <v>0</v>
      </c>
      <c r="K44" s="328">
        <f t="shared" si="1"/>
        <v>0</v>
      </c>
    </row>
    <row r="45" spans="1:11" s="2" customFormat="1" ht="24" thickTop="1" thickBot="1">
      <c r="A45" s="321" t="s">
        <v>4531</v>
      </c>
      <c r="B45" s="320">
        <v>2282</v>
      </c>
      <c r="C45" s="320">
        <v>230</v>
      </c>
      <c r="D45" s="335">
        <v>0</v>
      </c>
      <c r="E45" s="335">
        <v>0</v>
      </c>
      <c r="F45" s="335">
        <v>0</v>
      </c>
      <c r="G45" s="335">
        <v>0</v>
      </c>
      <c r="H45" s="335">
        <v>0</v>
      </c>
      <c r="I45" s="335">
        <v>0</v>
      </c>
      <c r="J45" s="335">
        <v>0</v>
      </c>
      <c r="K45" s="328">
        <f t="shared" si="1"/>
        <v>0</v>
      </c>
    </row>
    <row r="46" spans="1:11" s="2" customFormat="1" ht="12.75" thickTop="1" thickBot="1">
      <c r="A46" s="310" t="s">
        <v>4532</v>
      </c>
      <c r="B46" s="309">
        <v>2400</v>
      </c>
      <c r="C46" s="309">
        <v>240</v>
      </c>
      <c r="D46" s="351">
        <f t="shared" ref="D46:J46" si="3">SUM(D47:D48)</f>
        <v>0</v>
      </c>
      <c r="E46" s="351">
        <f t="shared" si="3"/>
        <v>0</v>
      </c>
      <c r="F46" s="351">
        <f t="shared" si="3"/>
        <v>0</v>
      </c>
      <c r="G46" s="351">
        <f t="shared" si="3"/>
        <v>0</v>
      </c>
      <c r="H46" s="351">
        <f t="shared" si="3"/>
        <v>0</v>
      </c>
      <c r="I46" s="351">
        <f t="shared" si="3"/>
        <v>0</v>
      </c>
      <c r="J46" s="351">
        <f t="shared" si="3"/>
        <v>0</v>
      </c>
      <c r="K46" s="328">
        <f t="shared" si="1"/>
        <v>0</v>
      </c>
    </row>
    <row r="47" spans="1:11" s="2" customFormat="1" ht="12.75" thickTop="1" thickBot="1">
      <c r="A47" s="322" t="s">
        <v>4533</v>
      </c>
      <c r="B47" s="323">
        <v>2410</v>
      </c>
      <c r="C47" s="323">
        <v>250</v>
      </c>
      <c r="D47" s="336">
        <v>0</v>
      </c>
      <c r="E47" s="334">
        <v>0</v>
      </c>
      <c r="F47" s="336">
        <v>0</v>
      </c>
      <c r="G47" s="336">
        <v>0</v>
      </c>
      <c r="H47" s="336">
        <v>0</v>
      </c>
      <c r="I47" s="336">
        <v>0</v>
      </c>
      <c r="J47" s="336">
        <v>0</v>
      </c>
      <c r="K47" s="328">
        <f t="shared" si="1"/>
        <v>0</v>
      </c>
    </row>
    <row r="48" spans="1:11" s="2" customFormat="1" ht="12.75" thickTop="1" thickBot="1">
      <c r="A48" s="322" t="s">
        <v>4534</v>
      </c>
      <c r="B48" s="323">
        <v>2420</v>
      </c>
      <c r="C48" s="323">
        <v>260</v>
      </c>
      <c r="D48" s="336">
        <v>0</v>
      </c>
      <c r="E48" s="334">
        <v>0</v>
      </c>
      <c r="F48" s="336">
        <v>0</v>
      </c>
      <c r="G48" s="336">
        <v>0</v>
      </c>
      <c r="H48" s="336">
        <v>0</v>
      </c>
      <c r="I48" s="336">
        <v>0</v>
      </c>
      <c r="J48" s="336">
        <v>0</v>
      </c>
      <c r="K48" s="328">
        <f t="shared" si="1"/>
        <v>0</v>
      </c>
    </row>
    <row r="49" spans="1:11" s="2" customFormat="1" ht="12.75" thickTop="1" thickBot="1">
      <c r="A49" s="324" t="s">
        <v>4535</v>
      </c>
      <c r="B49" s="309">
        <v>2600</v>
      </c>
      <c r="C49" s="309">
        <v>270</v>
      </c>
      <c r="D49" s="351">
        <f t="shared" ref="D49:J49" si="4">SUM(D50:D52)</f>
        <v>0</v>
      </c>
      <c r="E49" s="351">
        <f t="shared" si="4"/>
        <v>0</v>
      </c>
      <c r="F49" s="351">
        <f t="shared" si="4"/>
        <v>0</v>
      </c>
      <c r="G49" s="351">
        <f t="shared" si="4"/>
        <v>0</v>
      </c>
      <c r="H49" s="351">
        <f t="shared" si="4"/>
        <v>0</v>
      </c>
      <c r="I49" s="351">
        <f t="shared" si="4"/>
        <v>0</v>
      </c>
      <c r="J49" s="351">
        <f t="shared" si="4"/>
        <v>0</v>
      </c>
      <c r="K49" s="328">
        <f t="shared" si="1"/>
        <v>0</v>
      </c>
    </row>
    <row r="50" spans="1:11" s="2" customFormat="1" ht="11.25" customHeight="1" thickTop="1" thickBot="1">
      <c r="A50" s="315" t="s">
        <v>242</v>
      </c>
      <c r="B50" s="323">
        <v>2610</v>
      </c>
      <c r="C50" s="323">
        <v>280</v>
      </c>
      <c r="D50" s="341">
        <v>0</v>
      </c>
      <c r="E50" s="343">
        <v>0</v>
      </c>
      <c r="F50" s="341">
        <v>0</v>
      </c>
      <c r="G50" s="341">
        <v>0</v>
      </c>
      <c r="H50" s="341">
        <v>0</v>
      </c>
      <c r="I50" s="341">
        <v>0</v>
      </c>
      <c r="J50" s="341">
        <v>0</v>
      </c>
      <c r="K50" s="328">
        <f t="shared" si="1"/>
        <v>0</v>
      </c>
    </row>
    <row r="51" spans="1:11" s="2" customFormat="1" ht="11.25" customHeight="1" thickTop="1" thickBot="1">
      <c r="A51" s="315" t="s">
        <v>243</v>
      </c>
      <c r="B51" s="323">
        <v>2620</v>
      </c>
      <c r="C51" s="323">
        <v>290</v>
      </c>
      <c r="D51" s="341">
        <v>0</v>
      </c>
      <c r="E51" s="343">
        <v>0</v>
      </c>
      <c r="F51" s="341">
        <v>0</v>
      </c>
      <c r="G51" s="341">
        <v>0</v>
      </c>
      <c r="H51" s="341">
        <v>0</v>
      </c>
      <c r="I51" s="341">
        <v>0</v>
      </c>
      <c r="J51" s="341">
        <v>0</v>
      </c>
      <c r="K51" s="328">
        <f t="shared" si="1"/>
        <v>0</v>
      </c>
    </row>
    <row r="52" spans="1:11" s="2" customFormat="1" ht="24" thickTop="1" thickBot="1">
      <c r="A52" s="322" t="s">
        <v>4536</v>
      </c>
      <c r="B52" s="323">
        <v>2630</v>
      </c>
      <c r="C52" s="323">
        <v>300</v>
      </c>
      <c r="D52" s="341">
        <v>0</v>
      </c>
      <c r="E52" s="343">
        <v>0</v>
      </c>
      <c r="F52" s="341">
        <v>0</v>
      </c>
      <c r="G52" s="341">
        <v>0</v>
      </c>
      <c r="H52" s="341">
        <v>0</v>
      </c>
      <c r="I52" s="341">
        <v>0</v>
      </c>
      <c r="J52" s="341">
        <v>0</v>
      </c>
      <c r="K52" s="328">
        <f t="shared" si="1"/>
        <v>0</v>
      </c>
    </row>
    <row r="53" spans="1:11" s="2" customFormat="1" ht="12.75" thickTop="1" thickBot="1">
      <c r="A53" s="325" t="s">
        <v>4537</v>
      </c>
      <c r="B53" s="309">
        <v>2700</v>
      </c>
      <c r="C53" s="309">
        <v>310</v>
      </c>
      <c r="D53" s="340">
        <f t="shared" ref="D53:J53" si="5">SUM(D54:D56)</f>
        <v>0</v>
      </c>
      <c r="E53" s="340">
        <f t="shared" si="5"/>
        <v>0</v>
      </c>
      <c r="F53" s="340">
        <f t="shared" si="5"/>
        <v>0</v>
      </c>
      <c r="G53" s="340">
        <f t="shared" si="5"/>
        <v>0</v>
      </c>
      <c r="H53" s="340">
        <f t="shared" si="5"/>
        <v>0</v>
      </c>
      <c r="I53" s="340">
        <f t="shared" si="5"/>
        <v>0</v>
      </c>
      <c r="J53" s="340">
        <f t="shared" si="5"/>
        <v>0</v>
      </c>
      <c r="K53" s="328">
        <f t="shared" si="1"/>
        <v>0</v>
      </c>
    </row>
    <row r="54" spans="1:11" s="2" customFormat="1" ht="12.75" thickTop="1" thickBot="1">
      <c r="A54" s="315" t="s">
        <v>4538</v>
      </c>
      <c r="B54" s="323">
        <v>2710</v>
      </c>
      <c r="C54" s="323">
        <v>320</v>
      </c>
      <c r="D54" s="341">
        <v>0</v>
      </c>
      <c r="E54" s="343">
        <v>0</v>
      </c>
      <c r="F54" s="341">
        <v>0</v>
      </c>
      <c r="G54" s="341">
        <v>0</v>
      </c>
      <c r="H54" s="341">
        <v>0</v>
      </c>
      <c r="I54" s="341">
        <v>0</v>
      </c>
      <c r="J54" s="341">
        <v>0</v>
      </c>
      <c r="K54" s="328">
        <f t="shared" si="1"/>
        <v>0</v>
      </c>
    </row>
    <row r="55" spans="1:11" s="2" customFormat="1" ht="12.75" thickTop="1" thickBot="1">
      <c r="A55" s="315" t="s">
        <v>4539</v>
      </c>
      <c r="B55" s="323">
        <v>2720</v>
      </c>
      <c r="C55" s="323">
        <v>330</v>
      </c>
      <c r="D55" s="341">
        <v>0</v>
      </c>
      <c r="E55" s="343">
        <v>0</v>
      </c>
      <c r="F55" s="341">
        <v>0</v>
      </c>
      <c r="G55" s="341">
        <v>0</v>
      </c>
      <c r="H55" s="341">
        <v>0</v>
      </c>
      <c r="I55" s="341">
        <v>0</v>
      </c>
      <c r="J55" s="341">
        <v>0</v>
      </c>
      <c r="K55" s="328">
        <f t="shared" si="1"/>
        <v>0</v>
      </c>
    </row>
    <row r="56" spans="1:11" s="2" customFormat="1" ht="12.75" thickTop="1" thickBot="1">
      <c r="A56" s="315" t="s">
        <v>4540</v>
      </c>
      <c r="B56" s="323">
        <v>2730</v>
      </c>
      <c r="C56" s="323">
        <v>340</v>
      </c>
      <c r="D56" s="341">
        <v>0</v>
      </c>
      <c r="E56" s="343">
        <v>0</v>
      </c>
      <c r="F56" s="341">
        <v>0</v>
      </c>
      <c r="G56" s="341">
        <v>0</v>
      </c>
      <c r="H56" s="341">
        <v>0</v>
      </c>
      <c r="I56" s="341">
        <v>0</v>
      </c>
      <c r="J56" s="341">
        <v>0</v>
      </c>
      <c r="K56" s="328">
        <f t="shared" si="1"/>
        <v>0</v>
      </c>
    </row>
    <row r="57" spans="1:11" s="2" customFormat="1" ht="12.75" thickTop="1" thickBot="1">
      <c r="A57" s="325" t="s">
        <v>4541</v>
      </c>
      <c r="B57" s="309">
        <v>2800</v>
      </c>
      <c r="C57" s="309">
        <v>350</v>
      </c>
      <c r="D57" s="339">
        <v>0</v>
      </c>
      <c r="E57" s="340">
        <v>0</v>
      </c>
      <c r="F57" s="339">
        <v>0</v>
      </c>
      <c r="G57" s="339">
        <v>0</v>
      </c>
      <c r="H57" s="339">
        <v>0</v>
      </c>
      <c r="I57" s="339">
        <v>0</v>
      </c>
      <c r="J57" s="339">
        <v>0</v>
      </c>
      <c r="K57" s="328">
        <f t="shared" si="1"/>
        <v>0</v>
      </c>
    </row>
    <row r="58" spans="1:11" s="2" customFormat="1" ht="12.75" thickTop="1" thickBot="1">
      <c r="A58" s="309" t="s">
        <v>4542</v>
      </c>
      <c r="B58" s="309">
        <v>3000</v>
      </c>
      <c r="C58" s="309">
        <v>360</v>
      </c>
      <c r="D58" s="340">
        <f t="shared" ref="D58:J58" si="6">D59+D73</f>
        <v>0</v>
      </c>
      <c r="E58" s="340">
        <f t="shared" si="6"/>
        <v>0</v>
      </c>
      <c r="F58" s="340">
        <f t="shared" si="6"/>
        <v>0</v>
      </c>
      <c r="G58" s="340">
        <f t="shared" si="6"/>
        <v>0</v>
      </c>
      <c r="H58" s="340">
        <f t="shared" si="6"/>
        <v>0</v>
      </c>
      <c r="I58" s="340">
        <f t="shared" si="6"/>
        <v>0</v>
      </c>
      <c r="J58" s="340">
        <f t="shared" si="6"/>
        <v>0</v>
      </c>
      <c r="K58" s="328">
        <f t="shared" si="1"/>
        <v>0</v>
      </c>
    </row>
    <row r="59" spans="1:11" s="2" customFormat="1" ht="12.75" thickTop="1" thickBot="1">
      <c r="A59" s="310" t="s">
        <v>180</v>
      </c>
      <c r="B59" s="309">
        <v>3100</v>
      </c>
      <c r="C59" s="309">
        <v>370</v>
      </c>
      <c r="D59" s="340">
        <f t="shared" ref="D59:J59" si="7">D60+D61+D64+D67+D71+D72</f>
        <v>0</v>
      </c>
      <c r="E59" s="340">
        <f t="shared" si="7"/>
        <v>0</v>
      </c>
      <c r="F59" s="340">
        <f t="shared" si="7"/>
        <v>0</v>
      </c>
      <c r="G59" s="340">
        <f t="shared" si="7"/>
        <v>0</v>
      </c>
      <c r="H59" s="340">
        <f t="shared" si="7"/>
        <v>0</v>
      </c>
      <c r="I59" s="340">
        <f t="shared" si="7"/>
        <v>0</v>
      </c>
      <c r="J59" s="340">
        <f t="shared" si="7"/>
        <v>0</v>
      </c>
      <c r="K59" s="328">
        <f t="shared" si="1"/>
        <v>0</v>
      </c>
    </row>
    <row r="60" spans="1:11" s="2" customFormat="1" ht="12.75" thickTop="1" thickBot="1">
      <c r="A60" s="315" t="s">
        <v>249</v>
      </c>
      <c r="B60" s="323">
        <v>3110</v>
      </c>
      <c r="C60" s="323">
        <v>380</v>
      </c>
      <c r="D60" s="341">
        <v>0</v>
      </c>
      <c r="E60" s="343">
        <v>0</v>
      </c>
      <c r="F60" s="341">
        <v>0</v>
      </c>
      <c r="G60" s="341">
        <v>0</v>
      </c>
      <c r="H60" s="341">
        <v>0</v>
      </c>
      <c r="I60" s="341">
        <v>0</v>
      </c>
      <c r="J60" s="341">
        <v>0</v>
      </c>
      <c r="K60" s="328">
        <f t="shared" si="1"/>
        <v>0</v>
      </c>
    </row>
    <row r="61" spans="1:11" s="2" customFormat="1" ht="12.75" thickTop="1" thickBot="1">
      <c r="A61" s="322" t="s">
        <v>250</v>
      </c>
      <c r="B61" s="323">
        <v>3120</v>
      </c>
      <c r="C61" s="323">
        <v>390</v>
      </c>
      <c r="D61" s="350">
        <f t="shared" ref="D61:J61" si="8">SUM(D62:D63)</f>
        <v>0</v>
      </c>
      <c r="E61" s="350">
        <f t="shared" si="8"/>
        <v>0</v>
      </c>
      <c r="F61" s="350">
        <f t="shared" si="8"/>
        <v>0</v>
      </c>
      <c r="G61" s="350">
        <f t="shared" si="8"/>
        <v>0</v>
      </c>
      <c r="H61" s="350">
        <f t="shared" si="8"/>
        <v>0</v>
      </c>
      <c r="I61" s="350">
        <f t="shared" si="8"/>
        <v>0</v>
      </c>
      <c r="J61" s="350">
        <f t="shared" si="8"/>
        <v>0</v>
      </c>
      <c r="K61" s="328">
        <f t="shared" si="1"/>
        <v>0</v>
      </c>
    </row>
    <row r="62" spans="1:11" s="2" customFormat="1" ht="12.75" thickTop="1" thickBot="1">
      <c r="A62" s="321" t="s">
        <v>4543</v>
      </c>
      <c r="B62" s="320">
        <v>3121</v>
      </c>
      <c r="C62" s="320">
        <v>400</v>
      </c>
      <c r="D62" s="338">
        <v>0</v>
      </c>
      <c r="E62" s="342">
        <v>0</v>
      </c>
      <c r="F62" s="338">
        <v>0</v>
      </c>
      <c r="G62" s="338">
        <v>0</v>
      </c>
      <c r="H62" s="338">
        <v>0</v>
      </c>
      <c r="I62" s="338">
        <v>0</v>
      </c>
      <c r="J62" s="338">
        <v>0</v>
      </c>
      <c r="K62" s="328">
        <f t="shared" si="1"/>
        <v>0</v>
      </c>
    </row>
    <row r="63" spans="1:11" s="2" customFormat="1" ht="12.75" thickTop="1" thickBot="1">
      <c r="A63" s="321" t="s">
        <v>4544</v>
      </c>
      <c r="B63" s="320">
        <v>3122</v>
      </c>
      <c r="C63" s="320">
        <v>410</v>
      </c>
      <c r="D63" s="338">
        <v>0</v>
      </c>
      <c r="E63" s="342">
        <v>0</v>
      </c>
      <c r="F63" s="338">
        <v>0</v>
      </c>
      <c r="G63" s="338">
        <v>0</v>
      </c>
      <c r="H63" s="338">
        <v>0</v>
      </c>
      <c r="I63" s="338">
        <v>0</v>
      </c>
      <c r="J63" s="338">
        <v>0</v>
      </c>
      <c r="K63" s="328">
        <f t="shared" si="1"/>
        <v>0</v>
      </c>
    </row>
    <row r="64" spans="1:11" s="2" customFormat="1" ht="12.75" thickTop="1" thickBot="1">
      <c r="A64" s="311" t="s">
        <v>253</v>
      </c>
      <c r="B64" s="323">
        <v>3130</v>
      </c>
      <c r="C64" s="323">
        <v>420</v>
      </c>
      <c r="D64" s="343">
        <f t="shared" ref="D64:J64" si="9">SUM(D65:D66)</f>
        <v>0</v>
      </c>
      <c r="E64" s="343">
        <f t="shared" si="9"/>
        <v>0</v>
      </c>
      <c r="F64" s="343">
        <f t="shared" si="9"/>
        <v>0</v>
      </c>
      <c r="G64" s="343">
        <f t="shared" si="9"/>
        <v>0</v>
      </c>
      <c r="H64" s="343">
        <f t="shared" si="9"/>
        <v>0</v>
      </c>
      <c r="I64" s="343">
        <f t="shared" si="9"/>
        <v>0</v>
      </c>
      <c r="J64" s="343">
        <f t="shared" si="9"/>
        <v>0</v>
      </c>
      <c r="K64" s="328">
        <f t="shared" si="1"/>
        <v>0</v>
      </c>
    </row>
    <row r="65" spans="1:11" s="2" customFormat="1" ht="12.75" thickTop="1" thickBot="1">
      <c r="A65" s="321" t="s">
        <v>4545</v>
      </c>
      <c r="B65" s="320">
        <v>3131</v>
      </c>
      <c r="C65" s="320">
        <v>430</v>
      </c>
      <c r="D65" s="338">
        <v>0</v>
      </c>
      <c r="E65" s="342">
        <v>0</v>
      </c>
      <c r="F65" s="338">
        <v>0</v>
      </c>
      <c r="G65" s="338">
        <v>0</v>
      </c>
      <c r="H65" s="338">
        <v>0</v>
      </c>
      <c r="I65" s="338">
        <v>0</v>
      </c>
      <c r="J65" s="338">
        <v>0</v>
      </c>
      <c r="K65" s="328">
        <f t="shared" si="1"/>
        <v>0</v>
      </c>
    </row>
    <row r="66" spans="1:11" s="2" customFormat="1" ht="12.75" thickTop="1" thickBot="1">
      <c r="A66" s="321" t="s">
        <v>181</v>
      </c>
      <c r="B66" s="320">
        <v>3132</v>
      </c>
      <c r="C66" s="320">
        <v>440</v>
      </c>
      <c r="D66" s="338">
        <v>0</v>
      </c>
      <c r="E66" s="342">
        <v>0</v>
      </c>
      <c r="F66" s="338">
        <v>0</v>
      </c>
      <c r="G66" s="338">
        <v>0</v>
      </c>
      <c r="H66" s="338">
        <v>0</v>
      </c>
      <c r="I66" s="338">
        <v>0</v>
      </c>
      <c r="J66" s="338">
        <v>0</v>
      </c>
      <c r="K66" s="328">
        <f t="shared" si="1"/>
        <v>0</v>
      </c>
    </row>
    <row r="67" spans="1:11" s="2" customFormat="1" ht="12.75" thickTop="1" thickBot="1">
      <c r="A67" s="311" t="s">
        <v>182</v>
      </c>
      <c r="B67" s="323">
        <v>3140</v>
      </c>
      <c r="C67" s="323">
        <v>450</v>
      </c>
      <c r="D67" s="343">
        <f t="shared" ref="D67:J67" si="10">SUM(D68:D70)</f>
        <v>0</v>
      </c>
      <c r="E67" s="343">
        <f t="shared" si="10"/>
        <v>0</v>
      </c>
      <c r="F67" s="343">
        <f t="shared" si="10"/>
        <v>0</v>
      </c>
      <c r="G67" s="343">
        <f t="shared" si="10"/>
        <v>0</v>
      </c>
      <c r="H67" s="343">
        <f t="shared" si="10"/>
        <v>0</v>
      </c>
      <c r="I67" s="343">
        <f t="shared" si="10"/>
        <v>0</v>
      </c>
      <c r="J67" s="343">
        <f t="shared" si="10"/>
        <v>0</v>
      </c>
      <c r="K67" s="328">
        <f t="shared" si="1"/>
        <v>0</v>
      </c>
    </row>
    <row r="68" spans="1:11" s="2" customFormat="1" ht="13.5" thickTop="1" thickBot="1">
      <c r="A68" s="349" t="s">
        <v>4546</v>
      </c>
      <c r="B68" s="320">
        <v>3141</v>
      </c>
      <c r="C68" s="320">
        <v>460</v>
      </c>
      <c r="D68" s="338">
        <v>0</v>
      </c>
      <c r="E68" s="342">
        <v>0</v>
      </c>
      <c r="F68" s="338">
        <v>0</v>
      </c>
      <c r="G68" s="338">
        <v>0</v>
      </c>
      <c r="H68" s="338">
        <v>0</v>
      </c>
      <c r="I68" s="338">
        <v>0</v>
      </c>
      <c r="J68" s="338">
        <v>0</v>
      </c>
      <c r="K68" s="328">
        <f t="shared" si="1"/>
        <v>0</v>
      </c>
    </row>
    <row r="69" spans="1:11" s="2" customFormat="1" ht="13.5" thickTop="1" thickBot="1">
      <c r="A69" s="349" t="s">
        <v>4547</v>
      </c>
      <c r="B69" s="320">
        <v>3142</v>
      </c>
      <c r="C69" s="320">
        <v>470</v>
      </c>
      <c r="D69" s="338">
        <v>0</v>
      </c>
      <c r="E69" s="342">
        <v>0</v>
      </c>
      <c r="F69" s="338">
        <v>0</v>
      </c>
      <c r="G69" s="338">
        <v>0</v>
      </c>
      <c r="H69" s="338">
        <v>0</v>
      </c>
      <c r="I69" s="338">
        <v>0</v>
      </c>
      <c r="J69" s="338">
        <v>0</v>
      </c>
      <c r="K69" s="328">
        <f t="shared" si="1"/>
        <v>0</v>
      </c>
    </row>
    <row r="70" spans="1:11" s="2" customFormat="1" ht="13.5" thickTop="1" thickBot="1">
      <c r="A70" s="349" t="s">
        <v>4548</v>
      </c>
      <c r="B70" s="320">
        <v>3143</v>
      </c>
      <c r="C70" s="320">
        <v>480</v>
      </c>
      <c r="D70" s="338">
        <v>0</v>
      </c>
      <c r="E70" s="342">
        <v>0</v>
      </c>
      <c r="F70" s="338">
        <v>0</v>
      </c>
      <c r="G70" s="338">
        <v>0</v>
      </c>
      <c r="H70" s="338">
        <v>0</v>
      </c>
      <c r="I70" s="338">
        <v>0</v>
      </c>
      <c r="J70" s="338">
        <v>0</v>
      </c>
      <c r="K70" s="328">
        <f t="shared" si="1"/>
        <v>0</v>
      </c>
    </row>
    <row r="71" spans="1:11" s="2" customFormat="1" ht="12.75" thickTop="1" thickBot="1">
      <c r="A71" s="311" t="s">
        <v>255</v>
      </c>
      <c r="B71" s="323">
        <v>3150</v>
      </c>
      <c r="C71" s="323">
        <v>490</v>
      </c>
      <c r="D71" s="341">
        <v>0</v>
      </c>
      <c r="E71" s="343">
        <v>0</v>
      </c>
      <c r="F71" s="341">
        <v>0</v>
      </c>
      <c r="G71" s="341">
        <v>0</v>
      </c>
      <c r="H71" s="341">
        <v>0</v>
      </c>
      <c r="I71" s="341">
        <v>0</v>
      </c>
      <c r="J71" s="341">
        <v>0</v>
      </c>
      <c r="K71" s="328">
        <f t="shared" si="1"/>
        <v>0</v>
      </c>
    </row>
    <row r="72" spans="1:11" s="2" customFormat="1" ht="12.75" thickTop="1" thickBot="1">
      <c r="A72" s="311" t="s">
        <v>4549</v>
      </c>
      <c r="B72" s="323">
        <v>3160</v>
      </c>
      <c r="C72" s="323">
        <v>500</v>
      </c>
      <c r="D72" s="341">
        <v>0</v>
      </c>
      <c r="E72" s="343">
        <v>0</v>
      </c>
      <c r="F72" s="341">
        <v>0</v>
      </c>
      <c r="G72" s="341">
        <v>0</v>
      </c>
      <c r="H72" s="341">
        <v>0</v>
      </c>
      <c r="I72" s="341">
        <v>0</v>
      </c>
      <c r="J72" s="341">
        <v>0</v>
      </c>
      <c r="K72" s="328">
        <f t="shared" si="1"/>
        <v>0</v>
      </c>
    </row>
    <row r="73" spans="1:11" s="2" customFormat="1" ht="12.75" thickTop="1" thickBot="1">
      <c r="A73" s="310" t="s">
        <v>257</v>
      </c>
      <c r="B73" s="309">
        <v>3200</v>
      </c>
      <c r="C73" s="309">
        <v>510</v>
      </c>
      <c r="D73" s="340">
        <f t="shared" ref="D73:J73" si="11">SUM(D74:D77)</f>
        <v>0</v>
      </c>
      <c r="E73" s="340">
        <f t="shared" si="11"/>
        <v>0</v>
      </c>
      <c r="F73" s="340">
        <f t="shared" si="11"/>
        <v>0</v>
      </c>
      <c r="G73" s="340">
        <f t="shared" si="11"/>
        <v>0</v>
      </c>
      <c r="H73" s="340">
        <f t="shared" si="11"/>
        <v>0</v>
      </c>
      <c r="I73" s="340">
        <f t="shared" si="11"/>
        <v>0</v>
      </c>
      <c r="J73" s="340">
        <f t="shared" si="11"/>
        <v>0</v>
      </c>
      <c r="K73" s="328">
        <f t="shared" si="1"/>
        <v>0</v>
      </c>
    </row>
    <row r="74" spans="1:11" s="2" customFormat="1" ht="12.75" thickTop="1" thickBot="1">
      <c r="A74" s="315" t="s">
        <v>578</v>
      </c>
      <c r="B74" s="323">
        <v>3210</v>
      </c>
      <c r="C74" s="323">
        <v>520</v>
      </c>
      <c r="D74" s="345">
        <v>0</v>
      </c>
      <c r="E74" s="348">
        <v>0</v>
      </c>
      <c r="F74" s="345">
        <v>0</v>
      </c>
      <c r="G74" s="345">
        <v>0</v>
      </c>
      <c r="H74" s="345">
        <v>0</v>
      </c>
      <c r="I74" s="345">
        <v>0</v>
      </c>
      <c r="J74" s="345">
        <v>0</v>
      </c>
      <c r="K74" s="328">
        <f t="shared" si="1"/>
        <v>0</v>
      </c>
    </row>
    <row r="75" spans="1:11" s="2" customFormat="1" ht="12.75" thickTop="1" thickBot="1">
      <c r="A75" s="315" t="s">
        <v>259</v>
      </c>
      <c r="B75" s="323">
        <v>3220</v>
      </c>
      <c r="C75" s="323">
        <v>530</v>
      </c>
      <c r="D75" s="345">
        <v>0</v>
      </c>
      <c r="E75" s="348">
        <v>0</v>
      </c>
      <c r="F75" s="345">
        <v>0</v>
      </c>
      <c r="G75" s="345">
        <v>0</v>
      </c>
      <c r="H75" s="345">
        <v>0</v>
      </c>
      <c r="I75" s="345">
        <v>0</v>
      </c>
      <c r="J75" s="345">
        <v>0</v>
      </c>
      <c r="K75" s="328">
        <f t="shared" si="1"/>
        <v>0</v>
      </c>
    </row>
    <row r="76" spans="1:11" s="2" customFormat="1" ht="24" thickTop="1" thickBot="1">
      <c r="A76" s="311" t="s">
        <v>4550</v>
      </c>
      <c r="B76" s="323">
        <v>3230</v>
      </c>
      <c r="C76" s="323">
        <v>540</v>
      </c>
      <c r="D76" s="345">
        <v>0</v>
      </c>
      <c r="E76" s="348">
        <v>0</v>
      </c>
      <c r="F76" s="345">
        <v>0</v>
      </c>
      <c r="G76" s="345">
        <v>0</v>
      </c>
      <c r="H76" s="345">
        <v>0</v>
      </c>
      <c r="I76" s="345">
        <v>0</v>
      </c>
      <c r="J76" s="345">
        <v>0</v>
      </c>
      <c r="K76" s="328">
        <f t="shared" si="1"/>
        <v>0</v>
      </c>
    </row>
    <row r="77" spans="1:11" s="2" customFormat="1" ht="12.75" thickTop="1" thickBot="1">
      <c r="A77" s="315" t="s">
        <v>260</v>
      </c>
      <c r="B77" s="323">
        <v>3240</v>
      </c>
      <c r="C77" s="323">
        <v>550</v>
      </c>
      <c r="D77" s="341">
        <v>0</v>
      </c>
      <c r="E77" s="343">
        <v>0</v>
      </c>
      <c r="F77" s="341">
        <v>0</v>
      </c>
      <c r="G77" s="341">
        <v>0</v>
      </c>
      <c r="H77" s="341">
        <v>0</v>
      </c>
      <c r="I77" s="341">
        <v>0</v>
      </c>
      <c r="J77" s="341">
        <v>0</v>
      </c>
      <c r="K77" s="328">
        <f t="shared" si="1"/>
        <v>0</v>
      </c>
    </row>
    <row r="78" spans="1:11" s="2" customFormat="1" ht="12.75" thickTop="1" thickBot="1">
      <c r="A78" s="309" t="s">
        <v>156</v>
      </c>
      <c r="B78" s="309">
        <v>4100</v>
      </c>
      <c r="C78" s="309">
        <v>560</v>
      </c>
      <c r="D78" s="348">
        <f t="shared" ref="D78:J78" si="12">SUM(D79)</f>
        <v>0</v>
      </c>
      <c r="E78" s="348">
        <f t="shared" si="12"/>
        <v>0</v>
      </c>
      <c r="F78" s="348">
        <f t="shared" si="12"/>
        <v>0</v>
      </c>
      <c r="G78" s="348">
        <f t="shared" si="12"/>
        <v>0</v>
      </c>
      <c r="H78" s="348">
        <f t="shared" si="12"/>
        <v>0</v>
      </c>
      <c r="I78" s="348">
        <f t="shared" si="12"/>
        <v>0</v>
      </c>
      <c r="J78" s="348">
        <f t="shared" si="12"/>
        <v>0</v>
      </c>
      <c r="K78" s="328">
        <f t="shared" si="1"/>
        <v>0</v>
      </c>
    </row>
    <row r="79" spans="1:11" s="2" customFormat="1" ht="12.75" thickTop="1" thickBot="1">
      <c r="A79" s="311" t="s">
        <v>265</v>
      </c>
      <c r="B79" s="323">
        <v>4110</v>
      </c>
      <c r="C79" s="323">
        <v>570</v>
      </c>
      <c r="D79" s="343">
        <f t="shared" ref="D79:J79" si="13">SUM(D80:D82)</f>
        <v>0</v>
      </c>
      <c r="E79" s="343">
        <f t="shared" si="13"/>
        <v>0</v>
      </c>
      <c r="F79" s="343">
        <f t="shared" si="13"/>
        <v>0</v>
      </c>
      <c r="G79" s="343">
        <f t="shared" si="13"/>
        <v>0</v>
      </c>
      <c r="H79" s="343">
        <f t="shared" si="13"/>
        <v>0</v>
      </c>
      <c r="I79" s="343">
        <f t="shared" si="13"/>
        <v>0</v>
      </c>
      <c r="J79" s="343">
        <f t="shared" si="13"/>
        <v>0</v>
      </c>
      <c r="K79" s="328">
        <f t="shared" si="1"/>
        <v>0</v>
      </c>
    </row>
    <row r="80" spans="1:11" s="2" customFormat="1" ht="12.75" thickTop="1" thickBot="1">
      <c r="A80" s="321" t="s">
        <v>266</v>
      </c>
      <c r="B80" s="320">
        <v>4111</v>
      </c>
      <c r="C80" s="320">
        <v>580</v>
      </c>
      <c r="D80" s="341">
        <v>0</v>
      </c>
      <c r="E80" s="343">
        <v>0</v>
      </c>
      <c r="F80" s="341">
        <v>0</v>
      </c>
      <c r="G80" s="341">
        <v>0</v>
      </c>
      <c r="H80" s="341">
        <v>0</v>
      </c>
      <c r="I80" s="341">
        <v>0</v>
      </c>
      <c r="J80" s="341">
        <v>0</v>
      </c>
      <c r="K80" s="328">
        <f t="shared" si="1"/>
        <v>0</v>
      </c>
    </row>
    <row r="81" spans="1:11" s="2" customFormat="1" ht="12.75" thickTop="1" thickBot="1">
      <c r="A81" s="321" t="s">
        <v>267</v>
      </c>
      <c r="B81" s="320">
        <v>4112</v>
      </c>
      <c r="C81" s="320">
        <v>590</v>
      </c>
      <c r="D81" s="341">
        <v>0</v>
      </c>
      <c r="E81" s="343">
        <v>0</v>
      </c>
      <c r="F81" s="341">
        <v>0</v>
      </c>
      <c r="G81" s="341">
        <v>0</v>
      </c>
      <c r="H81" s="341">
        <v>0</v>
      </c>
      <c r="I81" s="341">
        <v>0</v>
      </c>
      <c r="J81" s="341">
        <v>0</v>
      </c>
      <c r="K81" s="328">
        <f t="shared" si="1"/>
        <v>0</v>
      </c>
    </row>
    <row r="82" spans="1:11" s="2" customFormat="1" ht="14.25" thickTop="1" thickBot="1">
      <c r="A82" s="327" t="s">
        <v>4551</v>
      </c>
      <c r="B82" s="320">
        <v>4113</v>
      </c>
      <c r="C82" s="320">
        <v>600</v>
      </c>
      <c r="D82" s="338">
        <v>0</v>
      </c>
      <c r="E82" s="342">
        <v>0</v>
      </c>
      <c r="F82" s="338">
        <v>0</v>
      </c>
      <c r="G82" s="338">
        <v>0</v>
      </c>
      <c r="H82" s="338">
        <v>0</v>
      </c>
      <c r="I82" s="338">
        <v>0</v>
      </c>
      <c r="J82" s="338">
        <v>0</v>
      </c>
      <c r="K82" s="328">
        <f t="shared" si="1"/>
        <v>0</v>
      </c>
    </row>
    <row r="83" spans="1:11" s="2" customFormat="1" ht="12.75" thickTop="1" thickBot="1">
      <c r="A83" s="309" t="s">
        <v>177</v>
      </c>
      <c r="B83" s="309">
        <v>4200</v>
      </c>
      <c r="C83" s="309">
        <v>610</v>
      </c>
      <c r="D83" s="340">
        <f t="shared" ref="D83:J83" si="14">D84</f>
        <v>0</v>
      </c>
      <c r="E83" s="340">
        <f t="shared" si="14"/>
        <v>0</v>
      </c>
      <c r="F83" s="340">
        <f t="shared" si="14"/>
        <v>0</v>
      </c>
      <c r="G83" s="340">
        <f t="shared" si="14"/>
        <v>0</v>
      </c>
      <c r="H83" s="340">
        <f t="shared" si="14"/>
        <v>0</v>
      </c>
      <c r="I83" s="340">
        <f t="shared" si="14"/>
        <v>0</v>
      </c>
      <c r="J83" s="340">
        <f t="shared" si="14"/>
        <v>0</v>
      </c>
      <c r="K83" s="328">
        <f t="shared" si="1"/>
        <v>0</v>
      </c>
    </row>
    <row r="84" spans="1:11" s="2" customFormat="1" ht="12.75" thickTop="1" thickBot="1">
      <c r="A84" s="311" t="s">
        <v>268</v>
      </c>
      <c r="B84" s="323">
        <v>4210</v>
      </c>
      <c r="C84" s="323">
        <v>620</v>
      </c>
      <c r="D84" s="341">
        <v>0</v>
      </c>
      <c r="E84" s="343">
        <v>0</v>
      </c>
      <c r="F84" s="341">
        <v>0</v>
      </c>
      <c r="G84" s="341">
        <v>0</v>
      </c>
      <c r="H84" s="341">
        <v>0</v>
      </c>
      <c r="I84" s="341">
        <v>0</v>
      </c>
      <c r="J84" s="341">
        <v>0</v>
      </c>
      <c r="K84" s="328">
        <f t="shared" si="1"/>
        <v>0</v>
      </c>
    </row>
    <row r="85" spans="1:11" s="2" customFormat="1" ht="12.75" thickTop="1" thickBot="1">
      <c r="A85" s="321" t="s">
        <v>269</v>
      </c>
      <c r="B85" s="320">
        <v>5000</v>
      </c>
      <c r="C85" s="320">
        <v>630</v>
      </c>
      <c r="D85" s="338" t="s">
        <v>162</v>
      </c>
      <c r="E85" s="338">
        <v>0</v>
      </c>
      <c r="F85" s="344" t="s">
        <v>162</v>
      </c>
      <c r="G85" s="344" t="s">
        <v>162</v>
      </c>
      <c r="H85" s="344" t="s">
        <v>162</v>
      </c>
      <c r="I85" s="344" t="s">
        <v>162</v>
      </c>
      <c r="J85" s="344" t="s">
        <v>162</v>
      </c>
      <c r="K85" s="344" t="s">
        <v>162</v>
      </c>
    </row>
    <row r="86" spans="1:11" s="2" customFormat="1" ht="13.5" hidden="1" thickTop="1">
      <c r="A86" s="114"/>
      <c r="B86" s="97"/>
      <c r="C86" s="30"/>
      <c r="D86" s="122"/>
      <c r="E86" s="132"/>
      <c r="F86" s="122"/>
      <c r="G86" s="122"/>
      <c r="H86" s="122"/>
      <c r="I86" s="122"/>
      <c r="J86" s="122"/>
      <c r="K86" s="86"/>
    </row>
    <row r="87" spans="1:11" s="2" customFormat="1" ht="11.25" hidden="1">
      <c r="A87" s="104"/>
      <c r="B87" s="152"/>
      <c r="C87" s="187"/>
      <c r="D87" s="172"/>
      <c r="E87" s="170"/>
      <c r="F87" s="172"/>
      <c r="G87" s="172"/>
      <c r="H87" s="172"/>
      <c r="I87" s="172"/>
      <c r="J87" s="172"/>
      <c r="K87" s="155"/>
    </row>
    <row r="88" spans="1:11" s="2" customFormat="1" ht="11.25" hidden="1">
      <c r="A88" s="96"/>
      <c r="B88" s="97"/>
      <c r="C88" s="30"/>
      <c r="D88" s="44"/>
      <c r="E88" s="128"/>
      <c r="F88" s="44"/>
      <c r="G88" s="44"/>
      <c r="H88" s="44"/>
      <c r="I88" s="44"/>
      <c r="J88" s="44"/>
      <c r="K88" s="43"/>
    </row>
    <row r="89" spans="1:11" s="2" customFormat="1" ht="11.25" hidden="1">
      <c r="A89" s="96"/>
      <c r="B89" s="97"/>
      <c r="C89" s="30"/>
      <c r="D89" s="44"/>
      <c r="E89" s="128"/>
      <c r="F89" s="44"/>
      <c r="G89" s="44"/>
      <c r="H89" s="44"/>
      <c r="I89" s="44"/>
      <c r="J89" s="44"/>
      <c r="K89" s="43"/>
    </row>
    <row r="90" spans="1:11" s="2" customFormat="1" ht="11.25" hidden="1">
      <c r="A90" s="96"/>
      <c r="B90" s="97"/>
      <c r="C90" s="30"/>
      <c r="D90" s="44"/>
      <c r="E90" s="128"/>
      <c r="F90" s="44"/>
      <c r="G90" s="44"/>
      <c r="H90" s="44"/>
      <c r="I90" s="44"/>
      <c r="J90" s="44"/>
      <c r="K90" s="43"/>
    </row>
    <row r="91" spans="1:11" s="2" customFormat="1" ht="12" hidden="1">
      <c r="A91" s="102"/>
      <c r="B91" s="103"/>
      <c r="C91" s="131"/>
      <c r="D91" s="168"/>
      <c r="E91" s="162"/>
      <c r="F91" s="168"/>
      <c r="G91" s="168"/>
      <c r="H91" s="168"/>
      <c r="I91" s="168"/>
      <c r="J91" s="168"/>
      <c r="K91" s="181"/>
    </row>
    <row r="92" spans="1:11" s="2" customFormat="1" ht="11.25" hidden="1">
      <c r="A92" s="104"/>
      <c r="B92" s="105"/>
      <c r="C92" s="30"/>
      <c r="D92" s="171"/>
      <c r="E92" s="169"/>
      <c r="F92" s="171"/>
      <c r="G92" s="171"/>
      <c r="H92" s="171"/>
      <c r="I92" s="171"/>
      <c r="J92" s="171"/>
      <c r="K92" s="155"/>
    </row>
    <row r="93" spans="1:11" s="2" customFormat="1" ht="11.25" hidden="1">
      <c r="A93" s="104"/>
      <c r="B93" s="105"/>
      <c r="C93" s="30"/>
      <c r="D93" s="171"/>
      <c r="E93" s="169"/>
      <c r="F93" s="171"/>
      <c r="G93" s="171"/>
      <c r="H93" s="171"/>
      <c r="I93" s="171"/>
      <c r="J93" s="171"/>
      <c r="K93" s="155"/>
    </row>
    <row r="94" spans="1:11" s="2" customFormat="1" ht="11.25" hidden="1">
      <c r="A94" s="100"/>
      <c r="B94" s="101"/>
      <c r="C94" s="131"/>
      <c r="D94" s="46"/>
      <c r="E94" s="161"/>
      <c r="F94" s="46"/>
      <c r="G94" s="46"/>
      <c r="H94" s="46"/>
      <c r="I94" s="46"/>
      <c r="J94" s="46"/>
      <c r="K94" s="46"/>
    </row>
    <row r="95" spans="1:11" s="2" customFormat="1" ht="12" thickTop="1">
      <c r="A95" s="186" t="s">
        <v>453</v>
      </c>
      <c r="B95" s="52"/>
      <c r="C95" s="53"/>
      <c r="D95" s="50"/>
      <c r="E95" s="127"/>
      <c r="F95" s="50"/>
      <c r="G95" s="50"/>
      <c r="H95" s="50"/>
      <c r="I95" s="50"/>
      <c r="J95" s="50"/>
      <c r="K95" s="50"/>
    </row>
    <row r="96" spans="1:11" s="2" customFormat="1" ht="3" customHeight="1">
      <c r="A96" s="51"/>
      <c r="B96" s="52"/>
      <c r="C96" s="53"/>
      <c r="D96" s="50"/>
      <c r="E96" s="127"/>
      <c r="F96" s="50"/>
      <c r="G96" s="50"/>
      <c r="H96" s="50"/>
      <c r="I96" s="50"/>
      <c r="J96" s="50"/>
      <c r="K96" s="50"/>
    </row>
    <row r="97" spans="1:11" s="2" customFormat="1" ht="11.25" hidden="1">
      <c r="A97" s="51"/>
      <c r="B97" s="52"/>
      <c r="C97" s="53"/>
      <c r="D97" s="50"/>
      <c r="E97" s="54"/>
      <c r="F97" s="50"/>
      <c r="G97" s="50"/>
      <c r="H97" s="50"/>
      <c r="I97" s="50"/>
      <c r="J97" s="50"/>
      <c r="K97" s="50"/>
    </row>
    <row r="98" spans="1:11">
      <c r="A98" s="26" t="e">
        <f>#REF!</f>
        <v>#REF!</v>
      </c>
      <c r="B98" s="414"/>
      <c r="C98" s="414"/>
      <c r="D98" s="414"/>
      <c r="F98" s="417" t="e">
        <f>#REF!</f>
        <v>#REF!</v>
      </c>
      <c r="G98" s="417"/>
      <c r="H98" s="417"/>
    </row>
    <row r="99" spans="1:11">
      <c r="B99" s="430" t="s">
        <v>263</v>
      </c>
      <c r="C99" s="430"/>
      <c r="D99" s="430"/>
      <c r="F99" s="293" t="s">
        <v>4036</v>
      </c>
      <c r="G99" s="293"/>
      <c r="H99" s="1"/>
    </row>
    <row r="100" spans="1:11">
      <c r="A100" s="26" t="e">
        <f>#REF!</f>
        <v>#REF!</v>
      </c>
      <c r="B100" s="414"/>
      <c r="C100" s="414"/>
      <c r="D100" s="414"/>
      <c r="F100" s="417" t="e">
        <f>#REF!</f>
        <v>#REF!</v>
      </c>
      <c r="G100" s="417"/>
      <c r="H100" s="417"/>
    </row>
    <row r="101" spans="1:11" ht="8.25" customHeight="1">
      <c r="B101" s="430" t="s">
        <v>263</v>
      </c>
      <c r="C101" s="430"/>
      <c r="D101" s="430"/>
      <c r="F101" s="293" t="s">
        <v>4036</v>
      </c>
      <c r="G101" s="293"/>
      <c r="H101" s="1"/>
    </row>
    <row r="102" spans="1:11" ht="12.75" customHeight="1">
      <c r="A102" s="1" t="e">
        <f>#REF!</f>
        <v>#REF!</v>
      </c>
    </row>
  </sheetData>
  <sheetProtection sheet="1" formatColumns="0" formatRows="0"/>
  <mergeCells count="32">
    <mergeCell ref="B100:D100"/>
    <mergeCell ref="F100:H100"/>
    <mergeCell ref="B101:D101"/>
    <mergeCell ref="I18:I20"/>
    <mergeCell ref="J18:J20"/>
    <mergeCell ref="K18:K20"/>
    <mergeCell ref="B98:D98"/>
    <mergeCell ref="F98:H98"/>
    <mergeCell ref="B99:D99"/>
    <mergeCell ref="A15:B15"/>
    <mergeCell ref="E15:K15"/>
    <mergeCell ref="A18:A20"/>
    <mergeCell ref="B18:B20"/>
    <mergeCell ref="C18:C20"/>
    <mergeCell ref="D18:D20"/>
    <mergeCell ref="E18:E20"/>
    <mergeCell ref="F18:F20"/>
    <mergeCell ref="G18:G20"/>
    <mergeCell ref="H18:H20"/>
    <mergeCell ref="A14:B14"/>
    <mergeCell ref="E14:K14"/>
    <mergeCell ref="H1:K3"/>
    <mergeCell ref="A4:K4"/>
    <mergeCell ref="A5:G5"/>
    <mergeCell ref="A6:K6"/>
    <mergeCell ref="B9:I9"/>
    <mergeCell ref="B10:I10"/>
    <mergeCell ref="B11:I11"/>
    <mergeCell ref="A12:B12"/>
    <mergeCell ref="E12:I12"/>
    <mergeCell ref="A13:B13"/>
    <mergeCell ref="E13:K13"/>
  </mergeCells>
  <pageMargins left="0.19685039370078741" right="0.19685039370078741" top="0.59055118110236227" bottom="0.19685039370078741" header="0.39370078740157483" footer="0.19685039370078741"/>
  <pageSetup paperSize="9" scale="87" fitToHeight="2" orientation="landscape" r:id="rId1"/>
  <headerFooter differentOddEven="1">
    <oddHeader>&amp;C2&amp;R&amp;"Times New Roman,обычный"&amp;10Продовження додатка 7</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199</vt:i4>
      </vt:variant>
      <vt:variant>
        <vt:lpstr>Именованные диапазоны</vt:lpstr>
      </vt:variant>
      <vt:variant>
        <vt:i4>342</vt:i4>
      </vt:variant>
    </vt:vector>
  </HeadingPairs>
  <TitlesOfParts>
    <vt:vector size="541" baseType="lpstr">
      <vt:lpstr>Ф.2.ЗВЕД відд.осв.2014</vt:lpstr>
      <vt:lpstr>Ф.2.18</vt:lpstr>
      <vt:lpstr>Ф.2.19</vt:lpstr>
      <vt:lpstr>Ф.2.20</vt:lpstr>
      <vt:lpstr>Ф.2.21</vt:lpstr>
      <vt:lpstr>Ф.2.22</vt:lpstr>
      <vt:lpstr>Ф.2.23</vt:lpstr>
      <vt:lpstr>Ф.2.24</vt:lpstr>
      <vt:lpstr>Ф.2.25</vt:lpstr>
      <vt:lpstr>Ф.2.26</vt:lpstr>
      <vt:lpstr>Ф.2.27</vt:lpstr>
      <vt:lpstr>Ф.2.28</vt:lpstr>
      <vt:lpstr>Ф.2.29</vt:lpstr>
      <vt:lpstr>Ф.2.30</vt:lpstr>
      <vt:lpstr>Ф.2.31</vt:lpstr>
      <vt:lpstr>Ф.2.32</vt:lpstr>
      <vt:lpstr>Ф.2.33</vt:lpstr>
      <vt:lpstr>Ф.2.34</vt:lpstr>
      <vt:lpstr>Ф.2.35</vt:lpstr>
      <vt:lpstr>Ф.2.36</vt:lpstr>
      <vt:lpstr>Ф.2.37</vt:lpstr>
      <vt:lpstr>Ф.2.38</vt:lpstr>
      <vt:lpstr>Ф.2.39</vt:lpstr>
      <vt:lpstr>Ф.2.40</vt:lpstr>
      <vt:lpstr>Ф.2.41</vt:lpstr>
      <vt:lpstr>Ф.2.42</vt:lpstr>
      <vt:lpstr>Ф.2.43</vt:lpstr>
      <vt:lpstr>Ф.2.44</vt:lpstr>
      <vt:lpstr>Ф.2.45</vt:lpstr>
      <vt:lpstr>Ф.2.46</vt:lpstr>
      <vt:lpstr>Ф.2.47</vt:lpstr>
      <vt:lpstr>Ф.2.48</vt:lpstr>
      <vt:lpstr>Ф.2.49</vt:lpstr>
      <vt:lpstr>Ф.2.50</vt:lpstr>
      <vt:lpstr>Ф.4.1.КФК5</vt:lpstr>
      <vt:lpstr>Ф.4.1.КФК6</vt:lpstr>
      <vt:lpstr>Ф.4.1.КФК7</vt:lpstr>
      <vt:lpstr>Ф.4.1.КФК8</vt:lpstr>
      <vt:lpstr>Ф.4.1.КФК9</vt:lpstr>
      <vt:lpstr>Ф.4.1.КФК10</vt:lpstr>
      <vt:lpstr>Ф.4.1.КФК11</vt:lpstr>
      <vt:lpstr>Ф.4.1.КФК12</vt:lpstr>
      <vt:lpstr>Ф.4.1.КФК13</vt:lpstr>
      <vt:lpstr>Ф.4.1.КФК14</vt:lpstr>
      <vt:lpstr>Ф.4.1.КФК15</vt:lpstr>
      <vt:lpstr>Ф.4.1.КФК16</vt:lpstr>
      <vt:lpstr>Ф.4.1.КФК17</vt:lpstr>
      <vt:lpstr>Ф.4.1.КФК18</vt:lpstr>
      <vt:lpstr>Ф.4.1.КФК19</vt:lpstr>
      <vt:lpstr>Ф.4.1.КФК20</vt:lpstr>
      <vt:lpstr>Ф.4.1.КФК21</vt:lpstr>
      <vt:lpstr>Ф.4.1.КФК22</vt:lpstr>
      <vt:lpstr>Ф.4.1.КФК23</vt:lpstr>
      <vt:lpstr>Ф.4.1.КФК24</vt:lpstr>
      <vt:lpstr>Ф.4.1.КФК25</vt:lpstr>
      <vt:lpstr>Ф.4.1.КФК26</vt:lpstr>
      <vt:lpstr>Ф.4.1.КФК27</vt:lpstr>
      <vt:lpstr>Ф.4.1.КФК28</vt:lpstr>
      <vt:lpstr>Ф.4.1.КФК29</vt:lpstr>
      <vt:lpstr>Ф.4.1.КФК30</vt:lpstr>
      <vt:lpstr>Ф.4.2.КФК5</vt:lpstr>
      <vt:lpstr>Ф.4.2.КФК6</vt:lpstr>
      <vt:lpstr>Ф.4.2.КФК7</vt:lpstr>
      <vt:lpstr>Ф.4.2.КФК8</vt:lpstr>
      <vt:lpstr>Ф.4.2.КФК9</vt:lpstr>
      <vt:lpstr>Ф.4.2.КФК10</vt:lpstr>
      <vt:lpstr>Ф.4.2.КФК11</vt:lpstr>
      <vt:lpstr>Ф.4.2.КФК12</vt:lpstr>
      <vt:lpstr>Ф.4.2.КФК13</vt:lpstr>
      <vt:lpstr>Ф.4.2.КФК14</vt:lpstr>
      <vt:lpstr>Ф.4.2.КФК15</vt:lpstr>
      <vt:lpstr>Ф.4.3.КФК5</vt:lpstr>
      <vt:lpstr>Ф.4.3.КФК6</vt:lpstr>
      <vt:lpstr>Ф.4.3.КФК7</vt:lpstr>
      <vt:lpstr>Ф.4.3.КФК8</vt:lpstr>
      <vt:lpstr>Ф.4.3.КФК9</vt:lpstr>
      <vt:lpstr>Ф.4.3.КФК10</vt:lpstr>
      <vt:lpstr>Ф.4.3.КФК11</vt:lpstr>
      <vt:lpstr>Ф.4.3.КФК12</vt:lpstr>
      <vt:lpstr>Ф.4.3.КФК13</vt:lpstr>
      <vt:lpstr>Ф.4.3.КФК14</vt:lpstr>
      <vt:lpstr>Ф.4.3.КФК15</vt:lpstr>
      <vt:lpstr>Ф.4.3.КФК16</vt:lpstr>
      <vt:lpstr>Ф.4.3.КФК17</vt:lpstr>
      <vt:lpstr>Ф.4.3.КФК18</vt:lpstr>
      <vt:lpstr>Ф.4.3.КФК19</vt:lpstr>
      <vt:lpstr>Ф.4.3.КФК20</vt:lpstr>
      <vt:lpstr>Ф.4.3.КФК21</vt:lpstr>
      <vt:lpstr>Ф.4.3.КФК22</vt:lpstr>
      <vt:lpstr>Ф.4.3.КФК23</vt:lpstr>
      <vt:lpstr>Ф.4.3.КФК24</vt:lpstr>
      <vt:lpstr>Ф.4.3.КФК25</vt:lpstr>
      <vt:lpstr>Ф.4.3.КФК26</vt:lpstr>
      <vt:lpstr>Ф.4.3.КФК27</vt:lpstr>
      <vt:lpstr>Ф.4.3.КФК28</vt:lpstr>
      <vt:lpstr>Ф.4.3.КФК29</vt:lpstr>
      <vt:lpstr>Ф.4.3.КФК30</vt:lpstr>
      <vt:lpstr>Ф.4.3.КФК31</vt:lpstr>
      <vt:lpstr>Ф.4.3.КФК32</vt:lpstr>
      <vt:lpstr>Ф.4.3.КФК33</vt:lpstr>
      <vt:lpstr>Ф.4.3.КФК34</vt:lpstr>
      <vt:lpstr>Ф.4.3.КФК35</vt:lpstr>
      <vt:lpstr>Ф.4.3.КФК36</vt:lpstr>
      <vt:lpstr>Ф.4.3.КФК37</vt:lpstr>
      <vt:lpstr>Ф.4.3.КФК38</vt:lpstr>
      <vt:lpstr>Ф.4.3.КФК39</vt:lpstr>
      <vt:lpstr>Ф.4.3.КФК40</vt:lpstr>
      <vt:lpstr>Ф.4.4.КПК2</vt:lpstr>
      <vt:lpstr>Ф.4.3.1.КВК2</vt:lpstr>
      <vt:lpstr>Ф.7(ЗФ).5</vt:lpstr>
      <vt:lpstr>Ф.7(ЗФ).6</vt:lpstr>
      <vt:lpstr>Ф.7(ЗФ).7</vt:lpstr>
      <vt:lpstr>Ф.7(ЗФ).8</vt:lpstr>
      <vt:lpstr>Ф.7(ЗФ).9</vt:lpstr>
      <vt:lpstr>Ф.7(ЗФ).10</vt:lpstr>
      <vt:lpstr>Ф.7(ЗФ).11</vt:lpstr>
      <vt:lpstr>Ф.7(ЗФ).12</vt:lpstr>
      <vt:lpstr>Ф.7(ЗФ).13</vt:lpstr>
      <vt:lpstr>Ф.7(ЗФ).14</vt:lpstr>
      <vt:lpstr>Ф.7(ЗФ).15</vt:lpstr>
      <vt:lpstr>Ф.7(ЗФ).16</vt:lpstr>
      <vt:lpstr>Ф.7(ЗФ).17</vt:lpstr>
      <vt:lpstr>Ф.7(ЗФ).18</vt:lpstr>
      <vt:lpstr>Ф.7(ЗФ).19</vt:lpstr>
      <vt:lpstr>Ф.7(ЗФ).20</vt:lpstr>
      <vt:lpstr>Ф.7(ЗФ).21</vt:lpstr>
      <vt:lpstr>Ф.7(ЗФ).22</vt:lpstr>
      <vt:lpstr>Ф.7(ЗФ).23</vt:lpstr>
      <vt:lpstr>Ф.7(ЗФ).24</vt:lpstr>
      <vt:lpstr>Ф.7(ЗФ).25</vt:lpstr>
      <vt:lpstr>Ф.7(ЗФ).26</vt:lpstr>
      <vt:lpstr>Ф.7(ЗФ).27</vt:lpstr>
      <vt:lpstr>Ф.7(ЗФ).28</vt:lpstr>
      <vt:lpstr>Ф.7(ЗФ).29</vt:lpstr>
      <vt:lpstr>Ф.7(ЗФ).30</vt:lpstr>
      <vt:lpstr>Ф.7(ЗФ).31</vt:lpstr>
      <vt:lpstr>Ф.7(ЗФ).32</vt:lpstr>
      <vt:lpstr>Ф.7(ЗФ).33</vt:lpstr>
      <vt:lpstr>Ф.7(ЗФ).34</vt:lpstr>
      <vt:lpstr>Ф.7(ЗФ).35</vt:lpstr>
      <vt:lpstr>Ф.7(ЗФ).36</vt:lpstr>
      <vt:lpstr>Ф.7(ЗФ).37</vt:lpstr>
      <vt:lpstr>Ф.7(ЗФ).38</vt:lpstr>
      <vt:lpstr>Ф.7(ЗФ).39</vt:lpstr>
      <vt:lpstr>Ф.7(ЗФ).40</vt:lpstr>
      <vt:lpstr>Ф.7(ЗФ).41</vt:lpstr>
      <vt:lpstr>Ф.7(ЗФ).42</vt:lpstr>
      <vt:lpstr>Ф.7(ЗФ).43</vt:lpstr>
      <vt:lpstr>Ф.7(ЗФ).44</vt:lpstr>
      <vt:lpstr>Ф.7(ЗФ).45</vt:lpstr>
      <vt:lpstr>Ф.7(ЗФ).46</vt:lpstr>
      <vt:lpstr>Ф.7(ЗФ).47</vt:lpstr>
      <vt:lpstr>Ф.7(ЗФ).48</vt:lpstr>
      <vt:lpstr>Ф.7(ЗФ).49</vt:lpstr>
      <vt:lpstr>Ф.7(ЗФ).50</vt:lpstr>
      <vt:lpstr>Ф.7(СФ).5</vt:lpstr>
      <vt:lpstr>Ф.7(СФ).6</vt:lpstr>
      <vt:lpstr>Ф.7(СФ).7</vt:lpstr>
      <vt:lpstr>Ф.7(СФ).8</vt:lpstr>
      <vt:lpstr>Ф.7(СФ).9</vt:lpstr>
      <vt:lpstr>Ф.7(СФ).10</vt:lpstr>
      <vt:lpstr>Ф.7(СФ).11</vt:lpstr>
      <vt:lpstr>Ф.7(СФ).12</vt:lpstr>
      <vt:lpstr>Ф.7(СФ).13</vt:lpstr>
      <vt:lpstr>Ф.7(СФ).14</vt:lpstr>
      <vt:lpstr>Ф.7(СФ).15</vt:lpstr>
      <vt:lpstr>Ф.7(СФ).16</vt:lpstr>
      <vt:lpstr>Ф.7(СФ).17</vt:lpstr>
      <vt:lpstr>Ф.7(СФ).18</vt:lpstr>
      <vt:lpstr>Ф.7(СФ).19</vt:lpstr>
      <vt:lpstr>Ф.7(СФ).20</vt:lpstr>
      <vt:lpstr>Ф.7(СФ).21</vt:lpstr>
      <vt:lpstr>Ф.7(СФ).22</vt:lpstr>
      <vt:lpstr>Ф.7(СФ).23</vt:lpstr>
      <vt:lpstr>Ф.7(СФ).24</vt:lpstr>
      <vt:lpstr>Ф.7(СФ).25</vt:lpstr>
      <vt:lpstr>Ф.7(СФ).26</vt:lpstr>
      <vt:lpstr>Ф.7(СФ).27</vt:lpstr>
      <vt:lpstr>Ф.7(СФ).28</vt:lpstr>
      <vt:lpstr>Ф.7(СФ).29</vt:lpstr>
      <vt:lpstr>Ф.7(СФ).30</vt:lpstr>
      <vt:lpstr>Ф.7(СФ).31</vt:lpstr>
      <vt:lpstr>Ф.7(СФ).32</vt:lpstr>
      <vt:lpstr>Ф.7(СФ).33</vt:lpstr>
      <vt:lpstr>Ф.7(СФ).34</vt:lpstr>
      <vt:lpstr>Ф.7(СФ).35</vt:lpstr>
      <vt:lpstr>Ф.7(СФ).36</vt:lpstr>
      <vt:lpstr>Ф.7(СФ).37</vt:lpstr>
      <vt:lpstr>Ф.7(СФ).38</vt:lpstr>
      <vt:lpstr>Ф.7(СФ).39</vt:lpstr>
      <vt:lpstr>Ф.7(СФ).40</vt:lpstr>
      <vt:lpstr>Ф.7.1(ЗФ).2</vt:lpstr>
      <vt:lpstr>Ф.7.1(СФ).2</vt:lpstr>
      <vt:lpstr>ДовидникКПК</vt:lpstr>
      <vt:lpstr>ДовидникКФК</vt:lpstr>
      <vt:lpstr>ДовидникКВК(ГОС)</vt:lpstr>
      <vt:lpstr>ДляУДК</vt:lpstr>
      <vt:lpstr>КОПФГ</vt:lpstr>
      <vt:lpstr>шапки</vt:lpstr>
      <vt:lpstr>Ф.2.18!Заголовки_для_печати</vt:lpstr>
      <vt:lpstr>Ф.2.19!Заголовки_для_печати</vt:lpstr>
      <vt:lpstr>Ф.2.20!Заголовки_для_печати</vt:lpstr>
      <vt:lpstr>Ф.2.21!Заголовки_для_печати</vt:lpstr>
      <vt:lpstr>Ф.2.22!Заголовки_для_печати</vt:lpstr>
      <vt:lpstr>Ф.2.23!Заголовки_для_печати</vt:lpstr>
      <vt:lpstr>Ф.2.24!Заголовки_для_печати</vt:lpstr>
      <vt:lpstr>Ф.2.25!Заголовки_для_печати</vt:lpstr>
      <vt:lpstr>Ф.2.26!Заголовки_для_печати</vt:lpstr>
      <vt:lpstr>Ф.2.27!Заголовки_для_печати</vt:lpstr>
      <vt:lpstr>Ф.2.28!Заголовки_для_печати</vt:lpstr>
      <vt:lpstr>Ф.2.29!Заголовки_для_печати</vt:lpstr>
      <vt:lpstr>Ф.2.30!Заголовки_для_печати</vt:lpstr>
      <vt:lpstr>Ф.2.31!Заголовки_для_печати</vt:lpstr>
      <vt:lpstr>Ф.2.32!Заголовки_для_печати</vt:lpstr>
      <vt:lpstr>Ф.2.33!Заголовки_для_печати</vt:lpstr>
      <vt:lpstr>Ф.2.34!Заголовки_для_печати</vt:lpstr>
      <vt:lpstr>Ф.2.35!Заголовки_для_печати</vt:lpstr>
      <vt:lpstr>Ф.2.36!Заголовки_для_печати</vt:lpstr>
      <vt:lpstr>Ф.2.37!Заголовки_для_печати</vt:lpstr>
      <vt:lpstr>Ф.2.38!Заголовки_для_печати</vt:lpstr>
      <vt:lpstr>Ф.2.39!Заголовки_для_печати</vt:lpstr>
      <vt:lpstr>Ф.2.40!Заголовки_для_печати</vt:lpstr>
      <vt:lpstr>Ф.2.41!Заголовки_для_печати</vt:lpstr>
      <vt:lpstr>Ф.2.42!Заголовки_для_печати</vt:lpstr>
      <vt:lpstr>Ф.2.43!Заголовки_для_печати</vt:lpstr>
      <vt:lpstr>Ф.2.44!Заголовки_для_печати</vt:lpstr>
      <vt:lpstr>Ф.2.45!Заголовки_для_печати</vt:lpstr>
      <vt:lpstr>Ф.2.46!Заголовки_для_печати</vt:lpstr>
      <vt:lpstr>Ф.2.47!Заголовки_для_печати</vt:lpstr>
      <vt:lpstr>Ф.2.48!Заголовки_для_печати</vt:lpstr>
      <vt:lpstr>Ф.2.49!Заголовки_для_печати</vt:lpstr>
      <vt:lpstr>Ф.2.50!Заголовки_для_печати</vt:lpstr>
      <vt:lpstr>'Ф.2.ЗВЕД відд.осв.2014'!Заголовки_для_печати</vt:lpstr>
      <vt:lpstr>Ф.4.1.КФК10!Заголовки_для_печати</vt:lpstr>
      <vt:lpstr>Ф.4.1.КФК11!Заголовки_для_печати</vt:lpstr>
      <vt:lpstr>Ф.4.1.КФК12!Заголовки_для_печати</vt:lpstr>
      <vt:lpstr>Ф.4.1.КФК13!Заголовки_для_печати</vt:lpstr>
      <vt:lpstr>Ф.4.1.КФК14!Заголовки_для_печати</vt:lpstr>
      <vt:lpstr>Ф.4.1.КФК15!Заголовки_для_печати</vt:lpstr>
      <vt:lpstr>Ф.4.1.КФК16!Заголовки_для_печати</vt:lpstr>
      <vt:lpstr>Ф.4.1.КФК17!Заголовки_для_печати</vt:lpstr>
      <vt:lpstr>Ф.4.1.КФК18!Заголовки_для_печати</vt:lpstr>
      <vt:lpstr>Ф.4.1.КФК19!Заголовки_для_печати</vt:lpstr>
      <vt:lpstr>Ф.4.1.КФК20!Заголовки_для_печати</vt:lpstr>
      <vt:lpstr>Ф.4.1.КФК21!Заголовки_для_печати</vt:lpstr>
      <vt:lpstr>Ф.4.1.КФК22!Заголовки_для_печати</vt:lpstr>
      <vt:lpstr>Ф.4.1.КФК23!Заголовки_для_печати</vt:lpstr>
      <vt:lpstr>Ф.4.1.КФК24!Заголовки_для_печати</vt:lpstr>
      <vt:lpstr>Ф.4.1.КФК25!Заголовки_для_печати</vt:lpstr>
      <vt:lpstr>Ф.4.1.КФК26!Заголовки_для_печати</vt:lpstr>
      <vt:lpstr>Ф.4.1.КФК27!Заголовки_для_печати</vt:lpstr>
      <vt:lpstr>Ф.4.1.КФК28!Заголовки_для_печати</vt:lpstr>
      <vt:lpstr>Ф.4.1.КФК29!Заголовки_для_печати</vt:lpstr>
      <vt:lpstr>Ф.4.1.КФК30!Заголовки_для_печати</vt:lpstr>
      <vt:lpstr>Ф.4.1.КФК5!Заголовки_для_печати</vt:lpstr>
      <vt:lpstr>Ф.4.1.КФК6!Заголовки_для_печати</vt:lpstr>
      <vt:lpstr>Ф.4.1.КФК7!Заголовки_для_печати</vt:lpstr>
      <vt:lpstr>Ф.4.1.КФК8!Заголовки_для_печати</vt:lpstr>
      <vt:lpstr>Ф.4.1.КФК9!Заголовки_для_печати</vt:lpstr>
      <vt:lpstr>Ф.4.2.КФК10!Заголовки_для_печати</vt:lpstr>
      <vt:lpstr>Ф.4.2.КФК11!Заголовки_для_печати</vt:lpstr>
      <vt:lpstr>Ф.4.2.КФК12!Заголовки_для_печати</vt:lpstr>
      <vt:lpstr>Ф.4.2.КФК13!Заголовки_для_печати</vt:lpstr>
      <vt:lpstr>Ф.4.2.КФК14!Заголовки_для_печати</vt:lpstr>
      <vt:lpstr>Ф.4.2.КФК15!Заголовки_для_печати</vt:lpstr>
      <vt:lpstr>Ф.4.2.КФК5!Заголовки_для_печати</vt:lpstr>
      <vt:lpstr>Ф.4.2.КФК6!Заголовки_для_печати</vt:lpstr>
      <vt:lpstr>Ф.4.2.КФК7!Заголовки_для_печати</vt:lpstr>
      <vt:lpstr>Ф.4.2.КФК8!Заголовки_для_печати</vt:lpstr>
      <vt:lpstr>Ф.4.2.КФК9!Заголовки_для_печати</vt:lpstr>
      <vt:lpstr>Ф.4.3.КФК10!Заголовки_для_печати</vt:lpstr>
      <vt:lpstr>Ф.4.3.КФК11!Заголовки_для_печати</vt:lpstr>
      <vt:lpstr>Ф.4.3.КФК12!Заголовки_для_печати</vt:lpstr>
      <vt:lpstr>Ф.4.3.КФК13!Заголовки_для_печати</vt:lpstr>
      <vt:lpstr>Ф.4.3.КФК14!Заголовки_для_печати</vt:lpstr>
      <vt:lpstr>Ф.4.3.КФК15!Заголовки_для_печати</vt:lpstr>
      <vt:lpstr>Ф.4.3.КФК16!Заголовки_для_печати</vt:lpstr>
      <vt:lpstr>Ф.4.3.КФК17!Заголовки_для_печати</vt:lpstr>
      <vt:lpstr>Ф.4.3.КФК18!Заголовки_для_печати</vt:lpstr>
      <vt:lpstr>Ф.4.3.КФК19!Заголовки_для_печати</vt:lpstr>
      <vt:lpstr>Ф.4.3.КФК20!Заголовки_для_печати</vt:lpstr>
      <vt:lpstr>Ф.4.3.КФК21!Заголовки_для_печати</vt:lpstr>
      <vt:lpstr>Ф.4.3.КФК22!Заголовки_для_печати</vt:lpstr>
      <vt:lpstr>Ф.4.3.КФК23!Заголовки_для_печати</vt:lpstr>
      <vt:lpstr>Ф.4.3.КФК24!Заголовки_для_печати</vt:lpstr>
      <vt:lpstr>Ф.4.3.КФК25!Заголовки_для_печати</vt:lpstr>
      <vt:lpstr>Ф.4.3.КФК26!Заголовки_для_печати</vt:lpstr>
      <vt:lpstr>Ф.4.3.КФК27!Заголовки_для_печати</vt:lpstr>
      <vt:lpstr>Ф.4.3.КФК28!Заголовки_для_печати</vt:lpstr>
      <vt:lpstr>Ф.4.3.КФК29!Заголовки_для_печати</vt:lpstr>
      <vt:lpstr>Ф.4.3.КФК30!Заголовки_для_печати</vt:lpstr>
      <vt:lpstr>Ф.4.3.КФК31!Заголовки_для_печати</vt:lpstr>
      <vt:lpstr>Ф.4.3.КФК32!Заголовки_для_печати</vt:lpstr>
      <vt:lpstr>Ф.4.3.КФК33!Заголовки_для_печати</vt:lpstr>
      <vt:lpstr>Ф.4.3.КФК34!Заголовки_для_печати</vt:lpstr>
      <vt:lpstr>Ф.4.3.КФК35!Заголовки_для_печати</vt:lpstr>
      <vt:lpstr>Ф.4.3.КФК36!Заголовки_для_печати</vt:lpstr>
      <vt:lpstr>Ф.4.3.КФК37!Заголовки_для_печати</vt:lpstr>
      <vt:lpstr>Ф.4.3.КФК38!Заголовки_для_печати</vt:lpstr>
      <vt:lpstr>Ф.4.3.КФК39!Заголовки_для_печати</vt:lpstr>
      <vt:lpstr>Ф.4.3.КФК40!Заголовки_для_печати</vt:lpstr>
      <vt:lpstr>Ф.4.3.КФК5!Заголовки_для_печати</vt:lpstr>
      <vt:lpstr>Ф.4.3.КФК6!Заголовки_для_печати</vt:lpstr>
      <vt:lpstr>Ф.4.3.КФК7!Заголовки_для_печати</vt:lpstr>
      <vt:lpstr>Ф.4.3.КФК8!Заголовки_для_печати</vt:lpstr>
      <vt:lpstr>Ф.4.3.КФК9!Заголовки_для_печати</vt:lpstr>
      <vt:lpstr>Ф.4.4.КПК2!Заголовки_для_печати</vt:lpstr>
      <vt:lpstr>'Ф.7(ЗФ).10'!Заголовки_для_печати</vt:lpstr>
      <vt:lpstr>'Ф.7(ЗФ).11'!Заголовки_для_печати</vt:lpstr>
      <vt:lpstr>'Ф.7(ЗФ).12'!Заголовки_для_печати</vt:lpstr>
      <vt:lpstr>'Ф.7(ЗФ).13'!Заголовки_для_печати</vt:lpstr>
      <vt:lpstr>'Ф.7(ЗФ).14'!Заголовки_для_печати</vt:lpstr>
      <vt:lpstr>'Ф.7(ЗФ).15'!Заголовки_для_печати</vt:lpstr>
      <vt:lpstr>'Ф.7(ЗФ).16'!Заголовки_для_печати</vt:lpstr>
      <vt:lpstr>'Ф.7(ЗФ).17'!Заголовки_для_печати</vt:lpstr>
      <vt:lpstr>'Ф.7(ЗФ).18'!Заголовки_для_печати</vt:lpstr>
      <vt:lpstr>'Ф.7(ЗФ).19'!Заголовки_для_печати</vt:lpstr>
      <vt:lpstr>'Ф.7(ЗФ).20'!Заголовки_для_печати</vt:lpstr>
      <vt:lpstr>'Ф.7(ЗФ).21'!Заголовки_для_печати</vt:lpstr>
      <vt:lpstr>'Ф.7(ЗФ).22'!Заголовки_для_печати</vt:lpstr>
      <vt:lpstr>'Ф.7(ЗФ).23'!Заголовки_для_печати</vt:lpstr>
      <vt:lpstr>'Ф.7(ЗФ).24'!Заголовки_для_печати</vt:lpstr>
      <vt:lpstr>'Ф.7(ЗФ).25'!Заголовки_для_печати</vt:lpstr>
      <vt:lpstr>'Ф.7(ЗФ).26'!Заголовки_для_печати</vt:lpstr>
      <vt:lpstr>'Ф.7(ЗФ).27'!Заголовки_для_печати</vt:lpstr>
      <vt:lpstr>'Ф.7(ЗФ).28'!Заголовки_для_печати</vt:lpstr>
      <vt:lpstr>'Ф.7(ЗФ).29'!Заголовки_для_печати</vt:lpstr>
      <vt:lpstr>'Ф.7(ЗФ).30'!Заголовки_для_печати</vt:lpstr>
      <vt:lpstr>'Ф.7(ЗФ).31'!Заголовки_для_печати</vt:lpstr>
      <vt:lpstr>'Ф.7(ЗФ).32'!Заголовки_для_печати</vt:lpstr>
      <vt:lpstr>'Ф.7(ЗФ).33'!Заголовки_для_печати</vt:lpstr>
      <vt:lpstr>'Ф.7(ЗФ).34'!Заголовки_для_печати</vt:lpstr>
      <vt:lpstr>'Ф.7(ЗФ).35'!Заголовки_для_печати</vt:lpstr>
      <vt:lpstr>'Ф.7(ЗФ).36'!Заголовки_для_печати</vt:lpstr>
      <vt:lpstr>'Ф.7(ЗФ).37'!Заголовки_для_печати</vt:lpstr>
      <vt:lpstr>'Ф.7(ЗФ).38'!Заголовки_для_печати</vt:lpstr>
      <vt:lpstr>'Ф.7(ЗФ).39'!Заголовки_для_печати</vt:lpstr>
      <vt:lpstr>'Ф.7(ЗФ).40'!Заголовки_для_печати</vt:lpstr>
      <vt:lpstr>'Ф.7(ЗФ).41'!Заголовки_для_печати</vt:lpstr>
      <vt:lpstr>'Ф.7(ЗФ).42'!Заголовки_для_печати</vt:lpstr>
      <vt:lpstr>'Ф.7(ЗФ).43'!Заголовки_для_печати</vt:lpstr>
      <vt:lpstr>'Ф.7(ЗФ).44'!Заголовки_для_печати</vt:lpstr>
      <vt:lpstr>'Ф.7(ЗФ).45'!Заголовки_для_печати</vt:lpstr>
      <vt:lpstr>'Ф.7(ЗФ).46'!Заголовки_для_печати</vt:lpstr>
      <vt:lpstr>'Ф.7(ЗФ).47'!Заголовки_для_печати</vt:lpstr>
      <vt:lpstr>'Ф.7(ЗФ).48'!Заголовки_для_печати</vt:lpstr>
      <vt:lpstr>'Ф.7(ЗФ).49'!Заголовки_для_печати</vt:lpstr>
      <vt:lpstr>'Ф.7(ЗФ).5'!Заголовки_для_печати</vt:lpstr>
      <vt:lpstr>'Ф.7(ЗФ).50'!Заголовки_для_печати</vt:lpstr>
      <vt:lpstr>'Ф.7(ЗФ).6'!Заголовки_для_печати</vt:lpstr>
      <vt:lpstr>'Ф.7(ЗФ).7'!Заголовки_для_печати</vt:lpstr>
      <vt:lpstr>'Ф.7(ЗФ).8'!Заголовки_для_печати</vt:lpstr>
      <vt:lpstr>'Ф.7(ЗФ).9'!Заголовки_для_печати</vt:lpstr>
      <vt:lpstr>'Ф.7(СФ).10'!Заголовки_для_печати</vt:lpstr>
      <vt:lpstr>'Ф.7(СФ).11'!Заголовки_для_печати</vt:lpstr>
      <vt:lpstr>'Ф.7(СФ).12'!Заголовки_для_печати</vt:lpstr>
      <vt:lpstr>'Ф.7(СФ).13'!Заголовки_для_печати</vt:lpstr>
      <vt:lpstr>'Ф.7(СФ).14'!Заголовки_для_печати</vt:lpstr>
      <vt:lpstr>'Ф.7(СФ).15'!Заголовки_для_печати</vt:lpstr>
      <vt:lpstr>'Ф.7(СФ).16'!Заголовки_для_печати</vt:lpstr>
      <vt:lpstr>'Ф.7(СФ).17'!Заголовки_для_печати</vt:lpstr>
      <vt:lpstr>'Ф.7(СФ).18'!Заголовки_для_печати</vt:lpstr>
      <vt:lpstr>'Ф.7(СФ).19'!Заголовки_для_печати</vt:lpstr>
      <vt:lpstr>'Ф.7(СФ).20'!Заголовки_для_печати</vt:lpstr>
      <vt:lpstr>'Ф.7(СФ).21'!Заголовки_для_печати</vt:lpstr>
      <vt:lpstr>'Ф.7(СФ).22'!Заголовки_для_печати</vt:lpstr>
      <vt:lpstr>'Ф.7(СФ).23'!Заголовки_для_печати</vt:lpstr>
      <vt:lpstr>'Ф.7(СФ).24'!Заголовки_для_печати</vt:lpstr>
      <vt:lpstr>'Ф.7(СФ).25'!Заголовки_для_печати</vt:lpstr>
      <vt:lpstr>'Ф.7(СФ).26'!Заголовки_для_печати</vt:lpstr>
      <vt:lpstr>'Ф.7(СФ).27'!Заголовки_для_печати</vt:lpstr>
      <vt:lpstr>'Ф.7(СФ).28'!Заголовки_для_печати</vt:lpstr>
      <vt:lpstr>'Ф.7(СФ).29'!Заголовки_для_печати</vt:lpstr>
      <vt:lpstr>'Ф.7(СФ).30'!Заголовки_для_печати</vt:lpstr>
      <vt:lpstr>'Ф.7(СФ).31'!Заголовки_для_печати</vt:lpstr>
      <vt:lpstr>'Ф.7(СФ).32'!Заголовки_для_печати</vt:lpstr>
      <vt:lpstr>'Ф.7(СФ).33'!Заголовки_для_печати</vt:lpstr>
      <vt:lpstr>'Ф.7(СФ).34'!Заголовки_для_печати</vt:lpstr>
      <vt:lpstr>'Ф.7(СФ).35'!Заголовки_для_печати</vt:lpstr>
      <vt:lpstr>'Ф.7(СФ).36'!Заголовки_для_печати</vt:lpstr>
      <vt:lpstr>'Ф.7(СФ).37'!Заголовки_для_печати</vt:lpstr>
      <vt:lpstr>'Ф.7(СФ).38'!Заголовки_для_печати</vt:lpstr>
      <vt:lpstr>'Ф.7(СФ).39'!Заголовки_для_печати</vt:lpstr>
      <vt:lpstr>'Ф.7(СФ).40'!Заголовки_для_печати</vt:lpstr>
      <vt:lpstr>'Ф.7(СФ).5'!Заголовки_для_печати</vt:lpstr>
      <vt:lpstr>'Ф.7(СФ).6'!Заголовки_для_печати</vt:lpstr>
      <vt:lpstr>'Ф.7(СФ).7'!Заголовки_для_печати</vt:lpstr>
      <vt:lpstr>'Ф.7(СФ).8'!Заголовки_для_печати</vt:lpstr>
      <vt:lpstr>'Ф.7(СФ).9'!Заголовки_для_печати</vt:lpstr>
      <vt:lpstr>Ф.2.18!Область_печати</vt:lpstr>
      <vt:lpstr>Ф.2.19!Область_печати</vt:lpstr>
      <vt:lpstr>Ф.2.20!Область_печати</vt:lpstr>
      <vt:lpstr>Ф.2.21!Область_печати</vt:lpstr>
      <vt:lpstr>Ф.2.22!Область_печати</vt:lpstr>
      <vt:lpstr>Ф.2.23!Область_печати</vt:lpstr>
      <vt:lpstr>Ф.2.24!Область_печати</vt:lpstr>
      <vt:lpstr>Ф.2.25!Область_печати</vt:lpstr>
      <vt:lpstr>Ф.2.26!Область_печати</vt:lpstr>
      <vt:lpstr>Ф.2.27!Область_печати</vt:lpstr>
      <vt:lpstr>Ф.2.28!Область_печати</vt:lpstr>
      <vt:lpstr>Ф.2.29!Область_печати</vt:lpstr>
      <vt:lpstr>Ф.2.30!Область_печати</vt:lpstr>
      <vt:lpstr>Ф.2.31!Область_печати</vt:lpstr>
      <vt:lpstr>Ф.2.32!Область_печати</vt:lpstr>
      <vt:lpstr>Ф.2.33!Область_печати</vt:lpstr>
      <vt:lpstr>Ф.2.34!Область_печати</vt:lpstr>
      <vt:lpstr>Ф.2.35!Область_печати</vt:lpstr>
      <vt:lpstr>Ф.2.36!Область_печати</vt:lpstr>
      <vt:lpstr>Ф.2.37!Область_печати</vt:lpstr>
      <vt:lpstr>Ф.2.38!Область_печати</vt:lpstr>
      <vt:lpstr>Ф.2.39!Область_печати</vt:lpstr>
      <vt:lpstr>Ф.2.40!Область_печати</vt:lpstr>
      <vt:lpstr>Ф.2.41!Область_печати</vt:lpstr>
      <vt:lpstr>Ф.2.42!Область_печати</vt:lpstr>
      <vt:lpstr>Ф.2.43!Область_печати</vt:lpstr>
      <vt:lpstr>Ф.2.44!Область_печати</vt:lpstr>
      <vt:lpstr>Ф.2.45!Область_печати</vt:lpstr>
      <vt:lpstr>Ф.2.46!Область_печати</vt:lpstr>
      <vt:lpstr>Ф.2.47!Область_печати</vt:lpstr>
      <vt:lpstr>Ф.2.48!Область_печати</vt:lpstr>
      <vt:lpstr>Ф.2.49!Область_печати</vt:lpstr>
      <vt:lpstr>Ф.2.50!Область_печати</vt:lpstr>
      <vt:lpstr>'Ф.2.ЗВЕД відд.осв.2014'!Область_печати</vt:lpstr>
      <vt:lpstr>Ф.4.1.КФК10!Область_печати</vt:lpstr>
      <vt:lpstr>Ф.4.1.КФК11!Область_печати</vt:lpstr>
      <vt:lpstr>Ф.4.1.КФК12!Область_печати</vt:lpstr>
      <vt:lpstr>Ф.4.1.КФК13!Область_печати</vt:lpstr>
      <vt:lpstr>Ф.4.1.КФК14!Область_печати</vt:lpstr>
      <vt:lpstr>Ф.4.1.КФК15!Область_печати</vt:lpstr>
      <vt:lpstr>Ф.4.1.КФК16!Область_печати</vt:lpstr>
      <vt:lpstr>Ф.4.1.КФК17!Область_печати</vt:lpstr>
      <vt:lpstr>Ф.4.1.КФК18!Область_печати</vt:lpstr>
      <vt:lpstr>Ф.4.1.КФК19!Область_печати</vt:lpstr>
      <vt:lpstr>Ф.4.1.КФК20!Область_печати</vt:lpstr>
      <vt:lpstr>Ф.4.1.КФК21!Область_печати</vt:lpstr>
      <vt:lpstr>Ф.4.1.КФК22!Область_печати</vt:lpstr>
      <vt:lpstr>Ф.4.1.КФК23!Область_печати</vt:lpstr>
      <vt:lpstr>Ф.4.1.КФК24!Область_печати</vt:lpstr>
      <vt:lpstr>Ф.4.1.КФК25!Область_печати</vt:lpstr>
      <vt:lpstr>Ф.4.1.КФК26!Область_печати</vt:lpstr>
      <vt:lpstr>Ф.4.1.КФК27!Область_печати</vt:lpstr>
      <vt:lpstr>Ф.4.1.КФК28!Область_печати</vt:lpstr>
      <vt:lpstr>Ф.4.1.КФК29!Область_печати</vt:lpstr>
      <vt:lpstr>Ф.4.1.КФК30!Область_печати</vt:lpstr>
      <vt:lpstr>Ф.4.1.КФК5!Область_печати</vt:lpstr>
      <vt:lpstr>Ф.4.1.КФК6!Область_печати</vt:lpstr>
      <vt:lpstr>Ф.4.1.КФК7!Область_печати</vt:lpstr>
      <vt:lpstr>Ф.4.1.КФК8!Область_печати</vt:lpstr>
      <vt:lpstr>Ф.4.1.КФК9!Область_печати</vt:lpstr>
      <vt:lpstr>Ф.4.2.КФК10!Область_печати</vt:lpstr>
      <vt:lpstr>Ф.4.2.КФК11!Область_печати</vt:lpstr>
      <vt:lpstr>Ф.4.2.КФК12!Область_печати</vt:lpstr>
      <vt:lpstr>Ф.4.2.КФК13!Область_печати</vt:lpstr>
      <vt:lpstr>Ф.4.2.КФК14!Область_печати</vt:lpstr>
      <vt:lpstr>Ф.4.2.КФК5!Область_печати</vt:lpstr>
      <vt:lpstr>Ф.4.2.КФК6!Область_печати</vt:lpstr>
      <vt:lpstr>Ф.4.2.КФК7!Область_печати</vt:lpstr>
      <vt:lpstr>Ф.4.2.КФК8!Область_печати</vt:lpstr>
      <vt:lpstr>Ф.4.2.КФК9!Область_печати</vt:lpstr>
      <vt:lpstr>'Ф.7(ЗФ).10'!Область_печати</vt:lpstr>
      <vt:lpstr>'Ф.7(ЗФ).11'!Область_печати</vt:lpstr>
      <vt:lpstr>'Ф.7(ЗФ).12'!Область_печати</vt:lpstr>
      <vt:lpstr>'Ф.7(ЗФ).13'!Область_печати</vt:lpstr>
      <vt:lpstr>'Ф.7(ЗФ).14'!Область_печати</vt:lpstr>
      <vt:lpstr>'Ф.7(ЗФ).15'!Область_печати</vt:lpstr>
      <vt:lpstr>'Ф.7(ЗФ).16'!Область_печати</vt:lpstr>
      <vt:lpstr>'Ф.7(ЗФ).17'!Область_печати</vt:lpstr>
      <vt:lpstr>'Ф.7(ЗФ).18'!Область_печати</vt:lpstr>
      <vt:lpstr>'Ф.7(ЗФ).19'!Область_печати</vt:lpstr>
      <vt:lpstr>'Ф.7(ЗФ).20'!Область_печати</vt:lpstr>
      <vt:lpstr>'Ф.7(ЗФ).21'!Область_печати</vt:lpstr>
      <vt:lpstr>'Ф.7(ЗФ).22'!Область_печати</vt:lpstr>
      <vt:lpstr>'Ф.7(ЗФ).23'!Область_печати</vt:lpstr>
      <vt:lpstr>'Ф.7(ЗФ).24'!Область_печати</vt:lpstr>
      <vt:lpstr>'Ф.7(ЗФ).25'!Область_печати</vt:lpstr>
      <vt:lpstr>'Ф.7(ЗФ).26'!Область_печати</vt:lpstr>
      <vt:lpstr>'Ф.7(ЗФ).27'!Область_печати</vt:lpstr>
      <vt:lpstr>'Ф.7(ЗФ).28'!Область_печати</vt:lpstr>
      <vt:lpstr>'Ф.7(ЗФ).29'!Область_печати</vt:lpstr>
      <vt:lpstr>'Ф.7(ЗФ).30'!Область_печати</vt:lpstr>
      <vt:lpstr>'Ф.7(ЗФ).31'!Область_печати</vt:lpstr>
      <vt:lpstr>'Ф.7(ЗФ).32'!Область_печати</vt:lpstr>
      <vt:lpstr>'Ф.7(ЗФ).33'!Область_печати</vt:lpstr>
      <vt:lpstr>'Ф.7(ЗФ).34'!Область_печати</vt:lpstr>
      <vt:lpstr>'Ф.7(ЗФ).35'!Область_печати</vt:lpstr>
      <vt:lpstr>'Ф.7(ЗФ).36'!Область_печати</vt:lpstr>
      <vt:lpstr>'Ф.7(ЗФ).37'!Область_печати</vt:lpstr>
      <vt:lpstr>'Ф.7(ЗФ).38'!Область_печати</vt:lpstr>
      <vt:lpstr>'Ф.7(ЗФ).39'!Область_печати</vt:lpstr>
      <vt:lpstr>'Ф.7(ЗФ).40'!Область_печати</vt:lpstr>
      <vt:lpstr>'Ф.7(ЗФ).41'!Область_печати</vt:lpstr>
      <vt:lpstr>'Ф.7(ЗФ).42'!Область_печати</vt:lpstr>
      <vt:lpstr>'Ф.7(ЗФ).43'!Область_печати</vt:lpstr>
      <vt:lpstr>'Ф.7(ЗФ).44'!Область_печати</vt:lpstr>
      <vt:lpstr>'Ф.7(ЗФ).45'!Область_печати</vt:lpstr>
      <vt:lpstr>'Ф.7(ЗФ).46'!Область_печати</vt:lpstr>
      <vt:lpstr>'Ф.7(ЗФ).47'!Область_печати</vt:lpstr>
      <vt:lpstr>'Ф.7(ЗФ).48'!Область_печати</vt:lpstr>
      <vt:lpstr>'Ф.7(ЗФ).49'!Область_печати</vt:lpstr>
      <vt:lpstr>'Ф.7(ЗФ).5'!Область_печати</vt:lpstr>
      <vt:lpstr>'Ф.7(ЗФ).50'!Область_печати</vt:lpstr>
      <vt:lpstr>'Ф.7(ЗФ).6'!Область_печати</vt:lpstr>
      <vt:lpstr>'Ф.7(ЗФ).7'!Область_печати</vt:lpstr>
      <vt:lpstr>'Ф.7(ЗФ).8'!Область_печати</vt:lpstr>
      <vt:lpstr>'Ф.7(ЗФ).9'!Область_печати</vt:lpstr>
      <vt:lpstr>'Ф.7(СФ).10'!Область_печати</vt:lpstr>
      <vt:lpstr>'Ф.7(СФ).11'!Область_печати</vt:lpstr>
      <vt:lpstr>'Ф.7(СФ).12'!Область_печати</vt:lpstr>
      <vt:lpstr>'Ф.7(СФ).13'!Область_печати</vt:lpstr>
      <vt:lpstr>'Ф.7(СФ).14'!Область_печати</vt:lpstr>
      <vt:lpstr>'Ф.7(СФ).15'!Область_печати</vt:lpstr>
      <vt:lpstr>'Ф.7(СФ).16'!Область_печати</vt:lpstr>
      <vt:lpstr>'Ф.7(СФ).17'!Область_печати</vt:lpstr>
      <vt:lpstr>'Ф.7(СФ).18'!Область_печати</vt:lpstr>
      <vt:lpstr>'Ф.7(СФ).19'!Область_печати</vt:lpstr>
      <vt:lpstr>'Ф.7(СФ).20'!Область_печати</vt:lpstr>
      <vt:lpstr>'Ф.7(СФ).21'!Область_печати</vt:lpstr>
      <vt:lpstr>'Ф.7(СФ).22'!Область_печати</vt:lpstr>
      <vt:lpstr>'Ф.7(СФ).23'!Область_печати</vt:lpstr>
      <vt:lpstr>'Ф.7(СФ).24'!Область_печати</vt:lpstr>
      <vt:lpstr>'Ф.7(СФ).25'!Область_печати</vt:lpstr>
      <vt:lpstr>'Ф.7(СФ).26'!Область_печати</vt:lpstr>
      <vt:lpstr>'Ф.7(СФ).27'!Область_печати</vt:lpstr>
      <vt:lpstr>'Ф.7(СФ).28'!Область_печати</vt:lpstr>
      <vt:lpstr>'Ф.7(СФ).29'!Область_печати</vt:lpstr>
      <vt:lpstr>'Ф.7(СФ).30'!Область_печати</vt:lpstr>
      <vt:lpstr>'Ф.7(СФ).31'!Область_печати</vt:lpstr>
      <vt:lpstr>'Ф.7(СФ).32'!Область_печати</vt:lpstr>
      <vt:lpstr>'Ф.7(СФ).33'!Область_печати</vt:lpstr>
      <vt:lpstr>'Ф.7(СФ).34'!Область_печати</vt:lpstr>
      <vt:lpstr>'Ф.7(СФ).35'!Область_печати</vt:lpstr>
      <vt:lpstr>'Ф.7(СФ).36'!Область_печати</vt:lpstr>
      <vt:lpstr>'Ф.7(СФ).37'!Область_печати</vt:lpstr>
      <vt:lpstr>'Ф.7(СФ).38'!Область_печати</vt:lpstr>
      <vt:lpstr>'Ф.7(СФ).39'!Область_печати</vt:lpstr>
      <vt:lpstr>'Ф.7(СФ).40'!Область_печати</vt:lpstr>
      <vt:lpstr>'Ф.7(СФ).5'!Область_печати</vt:lpstr>
      <vt:lpstr>'Ф.7(СФ).6'!Область_печати</vt:lpstr>
      <vt:lpstr>'Ф.7(СФ).7'!Область_печати</vt:lpstr>
      <vt:lpstr>'Ф.7(СФ).8'!Область_печати</vt:lpstr>
      <vt:lpstr>'Ф.7(СФ).9'!Область_печати</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Евгений Токарев</dc:creator>
  <cp:lastModifiedBy>аловлаоолв</cp:lastModifiedBy>
  <cp:lastPrinted>2015-01-09T09:10:02Z</cp:lastPrinted>
  <dcterms:created xsi:type="dcterms:W3CDTF">2009-06-16T06:40:27Z</dcterms:created>
  <dcterms:modified xsi:type="dcterms:W3CDTF">2015-02-11T14:25:59Z</dcterms:modified>
</cp:coreProperties>
</file>