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10" windowWidth="15015" windowHeight="9660" activeTab="1"/>
  </bookViews>
  <sheets>
    <sheet name="свод спеціальний" sheetId="1" r:id="rId1"/>
    <sheet name="свод загальний" sheetId="2" r:id="rId2"/>
  </sheets>
  <definedNames>
    <definedName name="_xlnm.Print_Area" localSheetId="1">'свод загальний'!$A$1:$M$20</definedName>
    <definedName name="_xlnm.Print_Area" localSheetId="0">'свод спеціальний'!$A$1:$I$14</definedName>
  </definedNames>
  <calcPr fullCalcOnLoad="1"/>
</workbook>
</file>

<file path=xl/sharedStrings.xml><?xml version="1.0" encoding="utf-8"?>
<sst xmlns="http://schemas.openxmlformats.org/spreadsheetml/2006/main" count="54" uniqueCount="37">
  <si>
    <t>Проект загального фонду бюджету на 2015 рік по відділу освіти Самарської районної у місті Дніпропетровську ради</t>
  </si>
  <si>
    <t>КЕКВ/КФК</t>
  </si>
  <si>
    <t>70101 "Дошкільні заклади освіти"</t>
  </si>
  <si>
    <t>70201 "Загальноосвітні школи"</t>
  </si>
  <si>
    <t>70202 "Вечірні (змінні) школи"</t>
  </si>
  <si>
    <t>70401 "Позашкільні заклади освіти"</t>
  </si>
  <si>
    <t>70802 "Методична робота"</t>
  </si>
  <si>
    <t>70803 "Група технічного нагляду"</t>
  </si>
  <si>
    <t>70804 "Централізована бухгалтерія"</t>
  </si>
  <si>
    <t>70808 "Допомога дітям-сиротам, яким виповнилось 18 років"</t>
  </si>
  <si>
    <t>70000 "Освіта"</t>
  </si>
  <si>
    <t>91108 "Заходи з оздоровлення та відпочинку дітей"</t>
  </si>
  <si>
    <t>10116 "Органи місцевого самоврядування"</t>
  </si>
  <si>
    <t>Зведений</t>
  </si>
  <si>
    <t>2111 "Заробітна плата"</t>
  </si>
  <si>
    <t>2120 "Нарахування на оплату праці"</t>
  </si>
  <si>
    <t>2200 "Використання товарів і послуг"</t>
  </si>
  <si>
    <t>2210 "Предмети, матеріали, обладнання та інвентар"</t>
  </si>
  <si>
    <t>2220 "Медикаменти та перев'язувальні матеріали"</t>
  </si>
  <si>
    <t>2230 "Продукти харчування"</t>
  </si>
  <si>
    <t>2240 "Оплата послуг (крім комунальних)"</t>
  </si>
  <si>
    <t>2250 "Видатки на відрядження"</t>
  </si>
  <si>
    <t>2270 "Оплата комунальних послуг та енергоносіїв"</t>
  </si>
  <si>
    <t>2271 "Оплата теплопостачання"</t>
  </si>
  <si>
    <t>2272 "Оплата водопостачання та водовідведення"</t>
  </si>
  <si>
    <t>2273 "Оплата електроенергії"</t>
  </si>
  <si>
    <t>2274 "Оплата природного газу"</t>
  </si>
  <si>
    <t>2280 "Дослідження і розробки, видатки державного (регіонального) значення"</t>
  </si>
  <si>
    <t>2282 "Окремі заходи по реалізації державних (регіональних) програм, не віднесені до заходів розвитку"</t>
  </si>
  <si>
    <t>2730 "Інші виплати населенню"</t>
  </si>
  <si>
    <t>2800 "Інші видатки"</t>
  </si>
  <si>
    <t>Всього</t>
  </si>
  <si>
    <t>Проект спеціального фонду бюджету на 2015 рік по відділу освіти Самарської районної у місті Дніпропетровську ради</t>
  </si>
  <si>
    <t>3110 "Придбання обладнання і предметів довгострокового користування"</t>
  </si>
  <si>
    <t>3132 "Капітальний ремонт інших об'єктів"</t>
  </si>
  <si>
    <t>180107 "Фінансування енергозберігаючих заходів"</t>
  </si>
  <si>
    <t>(тис.грн.)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</si>
</sst>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0"/>
    </font>
    <font>
      <sz val="12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2"/>
      <name val="Times New Roman"/>
      <family val="0"/>
    </font>
    <font>
      <b/>
      <sz val="10"/>
      <name val="Arial"/>
      <family val="0"/>
    </font>
    <font>
      <b/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  <font>
      <sz val="10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164" fontId="6" fillId="0" borderId="10" xfId="0" applyNumberFormat="1" applyFont="1" applyBorder="1" applyAlignment="1">
      <alignment/>
    </xf>
    <xf numFmtId="164" fontId="6" fillId="0" borderId="10" xfId="0" applyNumberFormat="1" applyFont="1" applyBorder="1" applyAlignment="1">
      <alignment horizontal="right" vertical="top" wrapText="1"/>
    </xf>
    <xf numFmtId="164" fontId="6" fillId="0" borderId="10" xfId="0" applyNumberFormat="1" applyFont="1" applyBorder="1" applyAlignment="1">
      <alignment/>
    </xf>
    <xf numFmtId="164" fontId="6" fillId="24" borderId="1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3" fillId="24" borderId="10" xfId="0" applyNumberFormat="1" applyFont="1" applyFill="1" applyBorder="1" applyAlignment="1">
      <alignment/>
    </xf>
    <xf numFmtId="0" fontId="8" fillId="24" borderId="10" xfId="0" applyFont="1" applyFill="1" applyBorder="1" applyAlignment="1">
      <alignment/>
    </xf>
    <xf numFmtId="0" fontId="8" fillId="24" borderId="10" xfId="0" applyFont="1" applyFill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4" borderId="1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164" fontId="6" fillId="4" borderId="10" xfId="0" applyNumberFormat="1" applyFont="1" applyFill="1" applyBorder="1" applyAlignment="1">
      <alignment/>
    </xf>
    <xf numFmtId="164" fontId="6" fillId="4" borderId="10" xfId="0" applyNumberFormat="1" applyFont="1" applyFill="1" applyBorder="1" applyAlignment="1">
      <alignment/>
    </xf>
    <xf numFmtId="164" fontId="3" fillId="4" borderId="10" xfId="0" applyNumberFormat="1" applyFont="1" applyFill="1" applyBorder="1" applyAlignment="1">
      <alignment/>
    </xf>
    <xf numFmtId="164" fontId="3" fillId="4" borderId="10" xfId="0" applyNumberFormat="1" applyFont="1" applyFill="1" applyBorder="1" applyAlignment="1">
      <alignment/>
    </xf>
    <xf numFmtId="0" fontId="0" fillId="0" borderId="11" xfId="0" applyBorder="1" applyAlignment="1">
      <alignment horizontal="center"/>
    </xf>
    <xf numFmtId="164" fontId="8" fillId="24" borderId="10" xfId="0" applyNumberFormat="1" applyFont="1" applyFill="1" applyBorder="1" applyAlignment="1">
      <alignment/>
    </xf>
    <xf numFmtId="0" fontId="2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0"/>
  <sheetViews>
    <sheetView workbookViewId="0" topLeftCell="A5">
      <selection activeCell="A1" sqref="A1:I14"/>
    </sheetView>
  </sheetViews>
  <sheetFormatPr defaultColWidth="17.28125" defaultRowHeight="15.75" customHeight="1"/>
  <cols>
    <col min="1" max="1" width="26.421875" style="0" customWidth="1"/>
    <col min="2" max="2" width="11.8515625" style="0" customWidth="1"/>
    <col min="3" max="3" width="12.00390625" style="0" customWidth="1"/>
    <col min="4" max="4" width="9.8515625" style="0" customWidth="1"/>
    <col min="5" max="5" width="11.421875" style="0" customWidth="1"/>
    <col min="6" max="6" width="12.7109375" style="0" customWidth="1"/>
    <col min="7" max="7" width="11.140625" style="0" customWidth="1"/>
    <col min="8" max="8" width="12.7109375" style="0" customWidth="1"/>
    <col min="9" max="9" width="12.00390625" style="0" customWidth="1"/>
  </cols>
  <sheetData>
    <row r="1" spans="1:9" ht="43.5" customHeight="1">
      <c r="A1" s="37" t="s">
        <v>32</v>
      </c>
      <c r="B1" s="38"/>
      <c r="C1" s="38"/>
      <c r="D1" s="38"/>
      <c r="E1" s="38"/>
      <c r="F1" s="38"/>
      <c r="G1" s="38"/>
      <c r="H1" s="38"/>
      <c r="I1" s="38"/>
    </row>
    <row r="2" spans="1:9" ht="12" customHeight="1">
      <c r="A2" s="35"/>
      <c r="B2" s="33"/>
      <c r="C2" s="33"/>
      <c r="D2" s="33"/>
      <c r="E2" s="33"/>
      <c r="F2" s="33"/>
      <c r="G2" s="33"/>
      <c r="H2" s="33"/>
      <c r="I2" s="33" t="s">
        <v>36</v>
      </c>
    </row>
    <row r="3" spans="1:9" ht="90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27" t="s">
        <v>10</v>
      </c>
      <c r="G3" s="28" t="s">
        <v>35</v>
      </c>
      <c r="H3" s="28" t="s">
        <v>11</v>
      </c>
      <c r="I3" s="4" t="s">
        <v>13</v>
      </c>
    </row>
    <row r="4" spans="1:19" ht="27" customHeight="1">
      <c r="A4" s="24" t="s">
        <v>16</v>
      </c>
      <c r="B4" s="7">
        <f>B5+B6+B7+B8</f>
        <v>1525.887</v>
      </c>
      <c r="C4" s="7">
        <f aca="true" t="shared" si="0" ref="C4:I4">C5+C6+C7+C8</f>
        <v>420.83</v>
      </c>
      <c r="D4" s="7">
        <f t="shared" si="0"/>
        <v>0</v>
      </c>
      <c r="E4" s="7">
        <f t="shared" si="0"/>
        <v>9</v>
      </c>
      <c r="F4" s="7">
        <f t="shared" si="0"/>
        <v>1955.717</v>
      </c>
      <c r="G4" s="7">
        <f t="shared" si="0"/>
        <v>0</v>
      </c>
      <c r="H4" s="7">
        <f t="shared" si="0"/>
        <v>248</v>
      </c>
      <c r="I4" s="8">
        <f t="shared" si="0"/>
        <v>2203.7169999999996</v>
      </c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8.5" customHeight="1">
      <c r="A5" s="23" t="s">
        <v>17</v>
      </c>
      <c r="B5" s="10">
        <v>3.12</v>
      </c>
      <c r="C5" s="10">
        <v>26.928</v>
      </c>
      <c r="D5" s="10">
        <v>0</v>
      </c>
      <c r="E5" s="11">
        <v>3.5</v>
      </c>
      <c r="F5" s="31">
        <f>B5+C5+D5+E5</f>
        <v>33.548</v>
      </c>
      <c r="G5" s="32">
        <v>0</v>
      </c>
      <c r="H5" s="31">
        <v>0</v>
      </c>
      <c r="I5" s="12">
        <f>F5+G5+H5</f>
        <v>33.548</v>
      </c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.75" customHeight="1">
      <c r="A6" s="26" t="s">
        <v>19</v>
      </c>
      <c r="B6" s="10">
        <v>1522.767</v>
      </c>
      <c r="C6" s="10">
        <v>393.902</v>
      </c>
      <c r="D6" s="10">
        <v>0</v>
      </c>
      <c r="E6" s="11">
        <v>0</v>
      </c>
      <c r="F6" s="31">
        <f>B6+C6+D6+E6</f>
        <v>1916.669</v>
      </c>
      <c r="G6" s="31">
        <v>0</v>
      </c>
      <c r="H6" s="31">
        <v>248</v>
      </c>
      <c r="I6" s="12">
        <f>F6+G6+H6</f>
        <v>2164.669</v>
      </c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30" customHeight="1">
      <c r="A7" s="23" t="s">
        <v>20</v>
      </c>
      <c r="B7" s="10">
        <v>0</v>
      </c>
      <c r="C7" s="10">
        <v>0</v>
      </c>
      <c r="D7" s="10">
        <v>0</v>
      </c>
      <c r="E7" s="11">
        <v>4.3</v>
      </c>
      <c r="F7" s="31">
        <f>B7+C7+D7+E7</f>
        <v>4.3</v>
      </c>
      <c r="G7" s="32">
        <v>0</v>
      </c>
      <c r="H7" s="31">
        <v>0</v>
      </c>
      <c r="I7" s="12">
        <f>F7+G7+H7</f>
        <v>4.3</v>
      </c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57" customHeight="1">
      <c r="A8" s="23" t="s">
        <v>27</v>
      </c>
      <c r="B8" s="7">
        <f aca="true" t="shared" si="1" ref="B8:H8">+B9</f>
        <v>0</v>
      </c>
      <c r="C8" s="7">
        <f t="shared" si="1"/>
        <v>0</v>
      </c>
      <c r="D8" s="7">
        <f>+D9</f>
        <v>0</v>
      </c>
      <c r="E8" s="7">
        <f t="shared" si="1"/>
        <v>1.2</v>
      </c>
      <c r="F8" s="30">
        <f t="shared" si="1"/>
        <v>1.2</v>
      </c>
      <c r="G8" s="30">
        <f t="shared" si="1"/>
        <v>0</v>
      </c>
      <c r="H8" s="30">
        <f t="shared" si="1"/>
        <v>0</v>
      </c>
      <c r="I8" s="12">
        <f aca="true" t="shared" si="2" ref="I8:I13">F8+G8+H8</f>
        <v>1.2</v>
      </c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77.25" customHeight="1">
      <c r="A9" s="23" t="s">
        <v>28</v>
      </c>
      <c r="B9" s="10">
        <v>0</v>
      </c>
      <c r="C9" s="10">
        <v>0</v>
      </c>
      <c r="D9" s="10">
        <v>0</v>
      </c>
      <c r="E9" s="11">
        <v>1.2</v>
      </c>
      <c r="F9" s="31">
        <f>B9+C9+D9+E9</f>
        <v>1.2</v>
      </c>
      <c r="G9" s="32">
        <v>0</v>
      </c>
      <c r="H9" s="32">
        <v>0</v>
      </c>
      <c r="I9" s="12">
        <f t="shared" si="2"/>
        <v>1.2</v>
      </c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28.5" customHeight="1">
      <c r="A10" s="24" t="s">
        <v>29</v>
      </c>
      <c r="B10" s="5">
        <v>0</v>
      </c>
      <c r="C10" s="5">
        <v>0</v>
      </c>
      <c r="D10" s="5">
        <v>0</v>
      </c>
      <c r="E10" s="5">
        <v>0</v>
      </c>
      <c r="F10" s="29">
        <f>B10+C10+D10+E10</f>
        <v>0</v>
      </c>
      <c r="G10" s="30">
        <v>0</v>
      </c>
      <c r="H10" s="30">
        <v>0</v>
      </c>
      <c r="I10" s="8">
        <f t="shared" si="2"/>
        <v>0</v>
      </c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19" ht="15.75" customHeight="1">
      <c r="A11" s="25" t="s">
        <v>30</v>
      </c>
      <c r="B11" s="5">
        <v>0</v>
      </c>
      <c r="C11" s="5">
        <v>5.606</v>
      </c>
      <c r="D11" s="5">
        <v>0</v>
      </c>
      <c r="E11" s="5">
        <v>5</v>
      </c>
      <c r="F11" s="29">
        <f>B11+C11+D11+E11</f>
        <v>10.606</v>
      </c>
      <c r="G11" s="30">
        <v>0</v>
      </c>
      <c r="H11" s="29">
        <v>0</v>
      </c>
      <c r="I11" s="8">
        <f t="shared" si="2"/>
        <v>10.606</v>
      </c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19" ht="57.75" customHeight="1">
      <c r="A12" s="36" t="s">
        <v>33</v>
      </c>
      <c r="B12" s="5">
        <v>431.7</v>
      </c>
      <c r="C12" s="5">
        <v>402.7</v>
      </c>
      <c r="D12" s="5">
        <v>27</v>
      </c>
      <c r="E12" s="5">
        <v>0</v>
      </c>
      <c r="F12" s="29">
        <f>B12+C12+D12+E12</f>
        <v>861.4</v>
      </c>
      <c r="G12" s="30">
        <v>0</v>
      </c>
      <c r="H12" s="29">
        <v>0</v>
      </c>
      <c r="I12" s="8">
        <f t="shared" si="2"/>
        <v>861.4</v>
      </c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ht="30" customHeight="1">
      <c r="A13" s="36" t="s">
        <v>34</v>
      </c>
      <c r="B13" s="5">
        <v>350</v>
      </c>
      <c r="C13" s="5">
        <v>1170</v>
      </c>
      <c r="D13" s="5">
        <v>0</v>
      </c>
      <c r="E13" s="5">
        <v>50</v>
      </c>
      <c r="F13" s="29">
        <f>B13+C13+D13+E13</f>
        <v>1570</v>
      </c>
      <c r="G13" s="30">
        <v>1100</v>
      </c>
      <c r="H13" s="29">
        <v>0</v>
      </c>
      <c r="I13" s="8">
        <f t="shared" si="2"/>
        <v>2670</v>
      </c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ht="15.75">
      <c r="A14" s="13" t="s">
        <v>31</v>
      </c>
      <c r="B14" s="34">
        <f>B4+B10+B11+B12+B13</f>
        <v>2307.587</v>
      </c>
      <c r="C14" s="34">
        <f aca="true" t="shared" si="3" ref="C14:I14">C4+C10+C11+C12+C13</f>
        <v>1999.136</v>
      </c>
      <c r="D14" s="34">
        <f t="shared" si="3"/>
        <v>27</v>
      </c>
      <c r="E14" s="34">
        <f t="shared" si="3"/>
        <v>64</v>
      </c>
      <c r="F14" s="34">
        <f t="shared" si="3"/>
        <v>4397.723</v>
      </c>
      <c r="G14" s="34">
        <f t="shared" si="3"/>
        <v>1100</v>
      </c>
      <c r="H14" s="34">
        <f t="shared" si="3"/>
        <v>248</v>
      </c>
      <c r="I14" s="34">
        <f t="shared" si="3"/>
        <v>5745.723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ht="15.75">
      <c r="D15" s="16"/>
    </row>
    <row r="16" spans="4:9" ht="15.75">
      <c r="D16" s="17"/>
      <c r="F16" s="18"/>
      <c r="I16" s="18"/>
    </row>
    <row r="17" ht="15.75">
      <c r="D17" s="17"/>
    </row>
    <row r="18" ht="15.75">
      <c r="D18" s="19"/>
    </row>
    <row r="19" ht="15.75">
      <c r="D19" s="19"/>
    </row>
    <row r="20" ht="15.75">
      <c r="D20" s="19"/>
    </row>
    <row r="21" ht="15.75">
      <c r="D21" s="19"/>
    </row>
    <row r="22" ht="15.75">
      <c r="D22" s="17"/>
    </row>
    <row r="23" ht="15.75">
      <c r="D23" s="19"/>
    </row>
    <row r="24" ht="15.75">
      <c r="D24" s="19"/>
    </row>
    <row r="25" ht="15.75">
      <c r="D25" s="19"/>
    </row>
    <row r="26" ht="15.75">
      <c r="D26" s="19"/>
    </row>
    <row r="27" ht="15.75">
      <c r="D27" s="19"/>
    </row>
    <row r="28" ht="15.75">
      <c r="D28" s="19"/>
    </row>
    <row r="29" ht="15.75">
      <c r="D29" s="17"/>
    </row>
    <row r="30" ht="15.75">
      <c r="D30" s="19"/>
    </row>
    <row r="31" ht="15.75">
      <c r="D31" s="19"/>
    </row>
    <row r="32" ht="15.75">
      <c r="D32" s="19"/>
    </row>
    <row r="33" ht="15.75">
      <c r="D33" s="19"/>
    </row>
    <row r="34" ht="15.75">
      <c r="D34" s="19"/>
    </row>
    <row r="35" ht="15.75">
      <c r="D35" s="17"/>
    </row>
    <row r="36" ht="15.75">
      <c r="D36" s="19"/>
    </row>
    <row r="37" ht="15.75">
      <c r="D37" s="19"/>
    </row>
    <row r="38" ht="15.75">
      <c r="D38" s="17"/>
    </row>
    <row r="39" ht="15.75">
      <c r="D39" s="19"/>
    </row>
    <row r="40" ht="15.75">
      <c r="D40" s="19"/>
    </row>
    <row r="41" ht="15.75">
      <c r="D41" s="17"/>
    </row>
    <row r="42" ht="15.75">
      <c r="D42" s="19"/>
    </row>
    <row r="43" ht="15.75">
      <c r="D43" s="19"/>
    </row>
    <row r="44" ht="15.75">
      <c r="D44" s="19"/>
    </row>
    <row r="45" ht="15.75">
      <c r="D45" s="17"/>
    </row>
    <row r="46" ht="15.75">
      <c r="D46" s="20"/>
    </row>
    <row r="47" ht="15.75">
      <c r="D47" s="19"/>
    </row>
    <row r="48" ht="15.75">
      <c r="D48" s="19"/>
    </row>
    <row r="49" ht="15.75">
      <c r="D49" s="19"/>
    </row>
    <row r="50" ht="15.75">
      <c r="D50" s="19"/>
    </row>
    <row r="51" ht="15.75">
      <c r="D51" s="17"/>
    </row>
    <row r="52" ht="15.75">
      <c r="D52" s="17"/>
    </row>
    <row r="53" ht="15.75">
      <c r="D53" s="19"/>
    </row>
    <row r="54" ht="15.75">
      <c r="D54" s="21"/>
    </row>
    <row r="55" ht="15.75">
      <c r="D55" s="19"/>
    </row>
    <row r="56" ht="15.75">
      <c r="D56" s="19"/>
    </row>
    <row r="57" ht="15.75">
      <c r="D57" s="21"/>
    </row>
    <row r="58" ht="15.75">
      <c r="D58" s="19"/>
    </row>
    <row r="59" ht="15.75">
      <c r="D59" s="20"/>
    </row>
    <row r="60" ht="15.75">
      <c r="D60" s="17"/>
    </row>
    <row r="61" ht="15.75">
      <c r="D61" s="20"/>
    </row>
    <row r="62" ht="15.75">
      <c r="D62" s="20"/>
    </row>
    <row r="63" ht="15.75">
      <c r="D63" s="19"/>
    </row>
    <row r="64" ht="15.75">
      <c r="D64" s="20"/>
    </row>
    <row r="65" ht="15.75">
      <c r="D65" s="19"/>
    </row>
    <row r="66" ht="15.75">
      <c r="D66" s="17"/>
    </row>
    <row r="67" ht="15.75">
      <c r="D67" s="19"/>
    </row>
    <row r="68" ht="15.75">
      <c r="D68" s="19"/>
    </row>
    <row r="69" ht="15.75">
      <c r="D69" s="19"/>
    </row>
    <row r="70" ht="15.75">
      <c r="D70" s="22"/>
    </row>
  </sheetData>
  <mergeCells count="1">
    <mergeCell ref="A1:I1"/>
  </mergeCells>
  <printOptions/>
  <pageMargins left="0.75" right="0.75" top="1" bottom="1" header="0.5" footer="0.5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6"/>
  <sheetViews>
    <sheetView tabSelected="1" view="pageBreakPreview" zoomScale="60" zoomScalePageLayoutView="0" workbookViewId="0" topLeftCell="A1">
      <selection activeCell="A1" sqref="A1:M20"/>
    </sheetView>
  </sheetViews>
  <sheetFormatPr defaultColWidth="17.28125" defaultRowHeight="15.75" customHeight="1"/>
  <cols>
    <col min="1" max="1" width="26.140625" style="0" customWidth="1"/>
    <col min="2" max="3" width="11.8515625" style="0" customWidth="1"/>
    <col min="4" max="4" width="9.8515625" style="0" customWidth="1"/>
    <col min="5" max="5" width="11.421875" style="0" customWidth="1"/>
    <col min="6" max="6" width="10.421875" style="0" customWidth="1"/>
    <col min="7" max="7" width="9.7109375" style="0" customWidth="1"/>
    <col min="8" max="8" width="11.28125" style="0" customWidth="1"/>
    <col min="9" max="9" width="12.00390625" style="0" customWidth="1"/>
    <col min="10" max="10" width="12.7109375" style="0" customWidth="1"/>
    <col min="11" max="11" width="10.421875" style="0" customWidth="1"/>
    <col min="12" max="12" width="12.7109375" style="0" customWidth="1"/>
    <col min="13" max="13" width="12.00390625" style="0" customWidth="1"/>
  </cols>
  <sheetData>
    <row r="1" spans="1:13" ht="43.5" customHeight="1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0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7" t="s">
        <v>10</v>
      </c>
      <c r="K2" s="28" t="s">
        <v>11</v>
      </c>
      <c r="L2" s="28" t="s">
        <v>12</v>
      </c>
      <c r="M2" s="4" t="s">
        <v>13</v>
      </c>
    </row>
    <row r="3" spans="1:23" ht="15.75" customHeight="1">
      <c r="A3" s="25" t="s">
        <v>14</v>
      </c>
      <c r="B3" s="5">
        <v>17015.913</v>
      </c>
      <c r="C3" s="5">
        <v>32200.533</v>
      </c>
      <c r="D3" s="5">
        <v>875.633</v>
      </c>
      <c r="E3" s="6">
        <v>1490.203</v>
      </c>
      <c r="F3" s="5">
        <v>274.116</v>
      </c>
      <c r="G3" s="5">
        <v>237.418</v>
      </c>
      <c r="H3" s="5">
        <v>949.091</v>
      </c>
      <c r="I3" s="7"/>
      <c r="J3" s="29">
        <f>B3+C3+D3+E3+F3+G3+H3+I3</f>
        <v>53042.907</v>
      </c>
      <c r="K3" s="30"/>
      <c r="L3" s="29">
        <v>270.946</v>
      </c>
      <c r="M3" s="8">
        <f>J3+K3+L3</f>
        <v>53313.853</v>
      </c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ht="27.75" customHeight="1">
      <c r="A4" s="24" t="s">
        <v>15</v>
      </c>
      <c r="B4" s="5">
        <v>6176.776</v>
      </c>
      <c r="C4" s="5">
        <v>11688.801</v>
      </c>
      <c r="D4" s="5">
        <v>317.855</v>
      </c>
      <c r="E4" s="5">
        <f>E3*36.3%</f>
        <v>540.943689</v>
      </c>
      <c r="F4" s="5">
        <v>99.504</v>
      </c>
      <c r="G4" s="5">
        <v>86.182</v>
      </c>
      <c r="H4" s="5">
        <v>344.52</v>
      </c>
      <c r="I4" s="7"/>
      <c r="J4" s="29">
        <f>B4+C4+D4+E4+F4+G4+H4+I4</f>
        <v>19254.581689</v>
      </c>
      <c r="K4" s="30"/>
      <c r="L4" s="29">
        <v>98.353</v>
      </c>
      <c r="M4" s="8">
        <f>J4+K4+L4</f>
        <v>19352.934688999998</v>
      </c>
      <c r="N4" s="9"/>
      <c r="O4" s="9"/>
      <c r="P4" s="9"/>
      <c r="Q4" s="9"/>
      <c r="R4" s="9"/>
      <c r="S4" s="9"/>
      <c r="T4" s="9"/>
      <c r="U4" s="9"/>
      <c r="V4" s="9"/>
      <c r="W4" s="9"/>
    </row>
    <row r="5" spans="1:23" ht="28.5" customHeight="1">
      <c r="A5" s="24" t="s">
        <v>16</v>
      </c>
      <c r="B5" s="7">
        <f aca="true" t="shared" si="0" ref="B5:M5">B6+B7+B8+B9+B10+B11+B16</f>
        <v>8884.448</v>
      </c>
      <c r="C5" s="7">
        <f t="shared" si="0"/>
        <v>16648.419</v>
      </c>
      <c r="D5" s="7">
        <f t="shared" si="0"/>
        <v>208.772</v>
      </c>
      <c r="E5" s="7">
        <f t="shared" si="0"/>
        <v>492.856</v>
      </c>
      <c r="F5" s="7">
        <f t="shared" si="0"/>
        <v>38.6</v>
      </c>
      <c r="G5" s="7">
        <f t="shared" si="0"/>
        <v>139.687</v>
      </c>
      <c r="H5" s="7">
        <f t="shared" si="0"/>
        <v>246.968</v>
      </c>
      <c r="I5" s="7">
        <f t="shared" si="0"/>
        <v>0</v>
      </c>
      <c r="J5" s="30">
        <f t="shared" si="0"/>
        <v>26659.75</v>
      </c>
      <c r="K5" s="30">
        <f t="shared" si="0"/>
        <v>248</v>
      </c>
      <c r="L5" s="30">
        <f t="shared" si="0"/>
        <v>70.25</v>
      </c>
      <c r="M5" s="8">
        <f t="shared" si="0"/>
        <v>26978</v>
      </c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28.5" customHeight="1">
      <c r="A6" s="41" t="s">
        <v>17</v>
      </c>
      <c r="B6" s="10">
        <v>886.612</v>
      </c>
      <c r="C6" s="10">
        <v>967.441</v>
      </c>
      <c r="D6" s="10">
        <v>10.451</v>
      </c>
      <c r="E6" s="11">
        <f>101+18.605</f>
        <v>119.605</v>
      </c>
      <c r="F6" s="10">
        <v>17.248</v>
      </c>
      <c r="G6" s="10">
        <v>70.455</v>
      </c>
      <c r="H6" s="10">
        <v>60</v>
      </c>
      <c r="I6" s="11"/>
      <c r="J6" s="31">
        <f>B6+C6+D6+E6+F6+G6+H6+I6</f>
        <v>2131.812</v>
      </c>
      <c r="K6" s="32"/>
      <c r="L6" s="31">
        <v>21.092</v>
      </c>
      <c r="M6" s="12">
        <f>J6+K6+L6</f>
        <v>2152.904</v>
      </c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28.5" customHeight="1">
      <c r="A7" s="41" t="s">
        <v>18</v>
      </c>
      <c r="B7" s="10">
        <v>35</v>
      </c>
      <c r="C7" s="10">
        <v>50</v>
      </c>
      <c r="D7" s="10">
        <v>1.5</v>
      </c>
      <c r="E7" s="11"/>
      <c r="F7" s="11"/>
      <c r="G7" s="11"/>
      <c r="H7" s="10">
        <v>0</v>
      </c>
      <c r="I7" s="11"/>
      <c r="J7" s="31">
        <f>B7+C7+D7+E7+F7+G7+H7+I7</f>
        <v>86.5</v>
      </c>
      <c r="K7" s="32"/>
      <c r="L7" s="31">
        <v>0</v>
      </c>
      <c r="M7" s="12">
        <f>J7+K7+L7</f>
        <v>86.5</v>
      </c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5.75" customHeight="1">
      <c r="A8" s="42" t="s">
        <v>19</v>
      </c>
      <c r="B8" s="10">
        <v>2126.084</v>
      </c>
      <c r="C8" s="10">
        <v>3935.696</v>
      </c>
      <c r="D8" s="10">
        <v>0</v>
      </c>
      <c r="E8" s="11"/>
      <c r="F8" s="11"/>
      <c r="G8" s="11"/>
      <c r="H8" s="10">
        <v>0</v>
      </c>
      <c r="I8" s="11"/>
      <c r="J8" s="31">
        <f>B8+C8+D8+E8+F8+G8+H8+I8</f>
        <v>6061.78</v>
      </c>
      <c r="K8" s="31">
        <v>248</v>
      </c>
      <c r="L8" s="31">
        <v>0</v>
      </c>
      <c r="M8" s="12">
        <f>J8+K8+L8</f>
        <v>6309.78</v>
      </c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30" customHeight="1">
      <c r="A9" s="41" t="s">
        <v>20</v>
      </c>
      <c r="B9" s="10">
        <f>556</f>
        <v>556</v>
      </c>
      <c r="C9" s="10">
        <v>1570.368</v>
      </c>
      <c r="D9" s="10">
        <v>19.362</v>
      </c>
      <c r="E9" s="11">
        <f>77.6+33.995</f>
        <v>111.595</v>
      </c>
      <c r="F9" s="10">
        <v>10.911</v>
      </c>
      <c r="G9" s="10">
        <v>54.038</v>
      </c>
      <c r="H9" s="10">
        <v>181.368</v>
      </c>
      <c r="I9" s="11"/>
      <c r="J9" s="31">
        <f>B9+C9+D9+E9+F9+G9+H9+I9</f>
        <v>2503.642</v>
      </c>
      <c r="K9" s="32"/>
      <c r="L9" s="31">
        <v>16.902</v>
      </c>
      <c r="M9" s="12">
        <f>J9+K9+L9</f>
        <v>2520.544</v>
      </c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6.5" customHeight="1">
      <c r="A10" s="41" t="s">
        <v>21</v>
      </c>
      <c r="B10" s="10">
        <v>2</v>
      </c>
      <c r="C10" s="10">
        <v>7</v>
      </c>
      <c r="D10" s="10">
        <v>1</v>
      </c>
      <c r="E10" s="11">
        <f>8+2</f>
        <v>10</v>
      </c>
      <c r="F10" s="10">
        <v>2</v>
      </c>
      <c r="G10" s="10">
        <v>7.8</v>
      </c>
      <c r="H10" s="10">
        <f>4.4</f>
        <v>4.4</v>
      </c>
      <c r="I10" s="11"/>
      <c r="J10" s="31">
        <f>B10+C10+D10+E10+F10+G10+H10+I10</f>
        <v>34.2</v>
      </c>
      <c r="K10" s="32"/>
      <c r="L10" s="31">
        <v>2</v>
      </c>
      <c r="M10" s="12">
        <f>J10+K10+L10</f>
        <v>36.2</v>
      </c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30" customHeight="1">
      <c r="A11" s="41" t="s">
        <v>22</v>
      </c>
      <c r="B11" s="7">
        <f aca="true" t="shared" si="1" ref="B11:M11">B12+B13+B14+B15</f>
        <v>5270.352000000001</v>
      </c>
      <c r="C11" s="7">
        <f t="shared" si="1"/>
        <v>10109.514</v>
      </c>
      <c r="D11" s="7">
        <f t="shared" si="1"/>
        <v>174.95899999999997</v>
      </c>
      <c r="E11" s="7">
        <f t="shared" si="1"/>
        <v>251.656</v>
      </c>
      <c r="F11" s="7">
        <f t="shared" si="1"/>
        <v>8.441</v>
      </c>
      <c r="G11" s="7">
        <f t="shared" si="1"/>
        <v>5.894</v>
      </c>
      <c r="H11" s="7">
        <f t="shared" si="1"/>
        <v>0</v>
      </c>
      <c r="I11" s="7">
        <f t="shared" si="1"/>
        <v>0</v>
      </c>
      <c r="J11" s="30">
        <f t="shared" si="1"/>
        <v>15820.815999999999</v>
      </c>
      <c r="K11" s="30">
        <f t="shared" si="1"/>
        <v>0</v>
      </c>
      <c r="L11" s="30">
        <f t="shared" si="1"/>
        <v>30.256</v>
      </c>
      <c r="M11" s="8">
        <f t="shared" si="1"/>
        <v>15851.071999999998</v>
      </c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5.75" customHeight="1">
      <c r="A12" s="41" t="s">
        <v>23</v>
      </c>
      <c r="B12" s="10">
        <v>3274.466</v>
      </c>
      <c r="C12" s="10">
        <v>2526.755</v>
      </c>
      <c r="D12" s="10">
        <v>146.838</v>
      </c>
      <c r="E12" s="10">
        <v>141.106</v>
      </c>
      <c r="F12" s="10">
        <v>3.81</v>
      </c>
      <c r="G12" s="10">
        <v>2.615</v>
      </c>
      <c r="H12" s="10">
        <v>0</v>
      </c>
      <c r="I12" s="11"/>
      <c r="J12" s="31">
        <f>B12+C12+D12+E12+F12+G12+H12+I12</f>
        <v>6095.589999999999</v>
      </c>
      <c r="K12" s="32"/>
      <c r="L12" s="31">
        <v>13.977</v>
      </c>
      <c r="M12" s="12">
        <f aca="true" t="shared" si="2" ref="M12:M19">J12+K12+L12</f>
        <v>6109.566999999999</v>
      </c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28.5" customHeight="1">
      <c r="A13" s="41" t="s">
        <v>24</v>
      </c>
      <c r="B13" s="10">
        <v>510.945</v>
      </c>
      <c r="C13" s="10">
        <v>379.885</v>
      </c>
      <c r="D13" s="10">
        <v>16.873</v>
      </c>
      <c r="E13" s="10">
        <v>13.708</v>
      </c>
      <c r="F13" s="10">
        <v>0.537</v>
      </c>
      <c r="G13" s="10">
        <v>0.389</v>
      </c>
      <c r="H13" s="10">
        <v>0</v>
      </c>
      <c r="I13" s="11"/>
      <c r="J13" s="31">
        <f>B13+C13+D13+E13+F13+G13+H13+I13</f>
        <v>922.337</v>
      </c>
      <c r="K13" s="32"/>
      <c r="L13" s="31">
        <v>0.724</v>
      </c>
      <c r="M13" s="12">
        <f t="shared" si="2"/>
        <v>923.061</v>
      </c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5.75" customHeight="1">
      <c r="A14" s="42" t="s">
        <v>25</v>
      </c>
      <c r="B14" s="10">
        <v>1132.769</v>
      </c>
      <c r="C14" s="10">
        <v>2209.439</v>
      </c>
      <c r="D14" s="10">
        <v>11.248</v>
      </c>
      <c r="E14" s="10">
        <v>96.842</v>
      </c>
      <c r="F14" s="10">
        <v>4.094</v>
      </c>
      <c r="G14" s="10">
        <v>2.89</v>
      </c>
      <c r="H14" s="10">
        <v>0</v>
      </c>
      <c r="I14" s="11"/>
      <c r="J14" s="31">
        <f>B14+C14+D14+E14+F14+G14+H14+I14</f>
        <v>3457.2819999999997</v>
      </c>
      <c r="K14" s="32"/>
      <c r="L14" s="31">
        <v>15.555</v>
      </c>
      <c r="M14" s="12">
        <f t="shared" si="2"/>
        <v>3472.8369999999995</v>
      </c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21" customHeight="1">
      <c r="A15" s="41" t="s">
        <v>26</v>
      </c>
      <c r="B15" s="10">
        <v>352.172</v>
      </c>
      <c r="C15" s="10">
        <v>4993.435</v>
      </c>
      <c r="D15" s="10">
        <v>0</v>
      </c>
      <c r="E15" s="11"/>
      <c r="F15" s="11"/>
      <c r="G15" s="11"/>
      <c r="H15" s="10">
        <v>0</v>
      </c>
      <c r="I15" s="11"/>
      <c r="J15" s="31">
        <f>B15+C15+D15+E15+F15+G15+H15+I15</f>
        <v>5345.607</v>
      </c>
      <c r="K15" s="32"/>
      <c r="L15" s="31">
        <v>0</v>
      </c>
      <c r="M15" s="12">
        <f t="shared" si="2"/>
        <v>5345.607</v>
      </c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41.25" customHeight="1">
      <c r="A16" s="41" t="s">
        <v>27</v>
      </c>
      <c r="B16" s="7">
        <f aca="true" t="shared" si="3" ref="B16:L16">+B17</f>
        <v>8.4</v>
      </c>
      <c r="C16" s="7">
        <f t="shared" si="3"/>
        <v>8.4</v>
      </c>
      <c r="D16" s="7">
        <f t="shared" si="3"/>
        <v>1.5</v>
      </c>
      <c r="E16" s="7">
        <f t="shared" si="3"/>
        <v>0</v>
      </c>
      <c r="F16" s="7">
        <f t="shared" si="3"/>
        <v>0</v>
      </c>
      <c r="G16" s="7">
        <f t="shared" si="3"/>
        <v>1.5</v>
      </c>
      <c r="H16" s="7">
        <f t="shared" si="3"/>
        <v>1.2</v>
      </c>
      <c r="I16" s="7">
        <f t="shared" si="3"/>
        <v>0</v>
      </c>
      <c r="J16" s="30">
        <f t="shared" si="3"/>
        <v>21</v>
      </c>
      <c r="K16" s="30">
        <f t="shared" si="3"/>
        <v>0</v>
      </c>
      <c r="L16" s="30">
        <f t="shared" si="3"/>
        <v>0</v>
      </c>
      <c r="M16" s="12">
        <f t="shared" si="2"/>
        <v>21</v>
      </c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53.25" customHeight="1">
      <c r="A17" s="41" t="s">
        <v>28</v>
      </c>
      <c r="B17" s="10">
        <v>8.4</v>
      </c>
      <c r="C17" s="10">
        <v>8.4</v>
      </c>
      <c r="D17" s="10">
        <v>1.5</v>
      </c>
      <c r="E17" s="11"/>
      <c r="F17" s="11"/>
      <c r="G17" s="10">
        <v>1.5</v>
      </c>
      <c r="H17" s="10">
        <v>1.2</v>
      </c>
      <c r="I17" s="11"/>
      <c r="J17" s="31">
        <f>B17+C17+D17+E17+F17+G17+H17+I17</f>
        <v>21</v>
      </c>
      <c r="K17" s="32"/>
      <c r="L17" s="32"/>
      <c r="M17" s="12">
        <f t="shared" si="2"/>
        <v>21</v>
      </c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30.75" customHeight="1">
      <c r="A18" s="24" t="s">
        <v>29</v>
      </c>
      <c r="B18" s="5">
        <v>0</v>
      </c>
      <c r="C18" s="5">
        <v>1.063</v>
      </c>
      <c r="D18" s="5"/>
      <c r="E18" s="5"/>
      <c r="F18" s="5"/>
      <c r="G18" s="5"/>
      <c r="H18" s="5"/>
      <c r="I18" s="5">
        <v>45.25</v>
      </c>
      <c r="J18" s="29">
        <f>B18+C18+D18+E18+F18+G18+H18+I18</f>
        <v>46.313</v>
      </c>
      <c r="K18" s="30"/>
      <c r="L18" s="30"/>
      <c r="M18" s="8">
        <f t="shared" si="2"/>
        <v>46.313</v>
      </c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 ht="15.75" customHeight="1">
      <c r="A19" s="25" t="s">
        <v>30</v>
      </c>
      <c r="B19" s="5">
        <f>51.048+20</f>
        <v>71.048</v>
      </c>
      <c r="C19" s="5">
        <v>30</v>
      </c>
      <c r="D19" s="5">
        <v>0</v>
      </c>
      <c r="E19" s="5">
        <f>0.6+0.787</f>
        <v>1.387</v>
      </c>
      <c r="F19" s="5">
        <v>0.822</v>
      </c>
      <c r="G19" s="5">
        <v>0.712</v>
      </c>
      <c r="H19" s="5">
        <v>2.847</v>
      </c>
      <c r="I19" s="7"/>
      <c r="J19" s="29">
        <f>B19+C19+D19+E19+F19+G19+H19+I19</f>
        <v>106.816</v>
      </c>
      <c r="K19" s="30"/>
      <c r="L19" s="29">
        <v>0.813</v>
      </c>
      <c r="M19" s="8">
        <f t="shared" si="2"/>
        <v>107.629</v>
      </c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1:23" ht="15.75">
      <c r="A20" s="13" t="s">
        <v>31</v>
      </c>
      <c r="B20" s="14">
        <f aca="true" t="shared" si="4" ref="B20:M20">B3+B4+B5+B18+B19</f>
        <v>32148.184999999998</v>
      </c>
      <c r="C20" s="14">
        <f t="shared" si="4"/>
        <v>60568.816000000006</v>
      </c>
      <c r="D20" s="14">
        <f t="shared" si="4"/>
        <v>1402.26</v>
      </c>
      <c r="E20" s="14">
        <f t="shared" si="4"/>
        <v>2525.389689</v>
      </c>
      <c r="F20" s="14">
        <f t="shared" si="4"/>
        <v>413.04200000000003</v>
      </c>
      <c r="G20" s="34">
        <f t="shared" si="4"/>
        <v>463.999</v>
      </c>
      <c r="H20" s="14">
        <f t="shared" si="4"/>
        <v>1543.426</v>
      </c>
      <c r="I20" s="14">
        <f t="shared" si="4"/>
        <v>45.25</v>
      </c>
      <c r="J20" s="14">
        <f t="shared" si="4"/>
        <v>99110.36768899999</v>
      </c>
      <c r="K20" s="14">
        <f t="shared" si="4"/>
        <v>248</v>
      </c>
      <c r="L20" s="14">
        <f t="shared" si="4"/>
        <v>440.362</v>
      </c>
      <c r="M20" s="14">
        <f t="shared" si="4"/>
        <v>99798.729689</v>
      </c>
      <c r="N20" s="15"/>
      <c r="O20" s="15"/>
      <c r="P20" s="15"/>
      <c r="Q20" s="15"/>
      <c r="R20" s="15"/>
      <c r="S20" s="15"/>
      <c r="T20" s="15"/>
      <c r="U20" s="15"/>
      <c r="V20" s="15"/>
      <c r="W20" s="15"/>
    </row>
    <row r="21" ht="15.75">
      <c r="D21" s="16"/>
    </row>
    <row r="22" spans="4:13" ht="15.75">
      <c r="D22" s="17"/>
      <c r="J22" s="18"/>
      <c r="M22" s="18"/>
    </row>
    <row r="23" ht="15.75">
      <c r="D23" s="17"/>
    </row>
    <row r="24" ht="15.75">
      <c r="D24" s="19"/>
    </row>
    <row r="25" ht="15.75">
      <c r="D25" s="19"/>
    </row>
    <row r="26" ht="15.75">
      <c r="D26" s="19"/>
    </row>
    <row r="27" ht="15.75">
      <c r="D27" s="19"/>
    </row>
    <row r="28" ht="15.75">
      <c r="D28" s="17"/>
    </row>
    <row r="29" ht="15.75">
      <c r="D29" s="19"/>
    </row>
    <row r="30" ht="15.75">
      <c r="D30" s="19"/>
    </row>
    <row r="31" ht="15.75">
      <c r="D31" s="19"/>
    </row>
    <row r="32" ht="15.75">
      <c r="D32" s="19"/>
    </row>
    <row r="33" ht="15.75">
      <c r="D33" s="19"/>
    </row>
    <row r="34" ht="15.75">
      <c r="D34" s="19"/>
    </row>
    <row r="35" ht="15.75">
      <c r="D35" s="17"/>
    </row>
    <row r="36" ht="15.75">
      <c r="D36" s="19"/>
    </row>
    <row r="37" ht="15.75">
      <c r="D37" s="19"/>
    </row>
    <row r="38" ht="15.75">
      <c r="D38" s="19"/>
    </row>
    <row r="39" ht="15.75">
      <c r="D39" s="19"/>
    </row>
    <row r="40" ht="15.75">
      <c r="D40" s="19"/>
    </row>
    <row r="41" ht="15.75">
      <c r="D41" s="17"/>
    </row>
    <row r="42" ht="15.75">
      <c r="D42" s="19"/>
    </row>
    <row r="43" ht="15.75">
      <c r="D43" s="19"/>
    </row>
    <row r="44" ht="15.75">
      <c r="D44" s="17"/>
    </row>
    <row r="45" ht="15.75">
      <c r="D45" s="19"/>
    </row>
    <row r="46" ht="15.75">
      <c r="D46" s="19"/>
    </row>
    <row r="47" ht="15.75">
      <c r="D47" s="17"/>
    </row>
    <row r="48" ht="15.75">
      <c r="D48" s="19"/>
    </row>
    <row r="49" ht="15.75">
      <c r="D49" s="19"/>
    </row>
    <row r="50" ht="15.75">
      <c r="D50" s="19"/>
    </row>
    <row r="51" ht="15.75">
      <c r="D51" s="17"/>
    </row>
    <row r="52" ht="15.75">
      <c r="D52" s="20"/>
    </row>
    <row r="53" ht="15.75">
      <c r="D53" s="19"/>
    </row>
    <row r="54" ht="15.75">
      <c r="D54" s="19"/>
    </row>
    <row r="55" ht="15.75">
      <c r="D55" s="19"/>
    </row>
    <row r="56" ht="15.75">
      <c r="D56" s="19"/>
    </row>
    <row r="57" ht="15.75">
      <c r="D57" s="17"/>
    </row>
    <row r="58" ht="15.75">
      <c r="D58" s="17"/>
    </row>
    <row r="59" ht="15.75">
      <c r="D59" s="19"/>
    </row>
    <row r="60" ht="15.75">
      <c r="D60" s="21"/>
    </row>
    <row r="61" ht="15.75">
      <c r="D61" s="19"/>
    </row>
    <row r="62" ht="15.75">
      <c r="D62" s="19"/>
    </row>
    <row r="63" ht="15.75">
      <c r="D63" s="21"/>
    </row>
    <row r="64" ht="15.75">
      <c r="D64" s="19"/>
    </row>
    <row r="65" ht="15.75">
      <c r="D65" s="20"/>
    </row>
    <row r="66" ht="15.75">
      <c r="D66" s="17"/>
    </row>
    <row r="67" ht="15.75">
      <c r="D67" s="20"/>
    </row>
    <row r="68" ht="15.75">
      <c r="D68" s="20"/>
    </row>
    <row r="69" ht="15.75">
      <c r="D69" s="19"/>
    </row>
    <row r="70" ht="15.75">
      <c r="D70" s="20"/>
    </row>
    <row r="71" ht="15.75">
      <c r="D71" s="19"/>
    </row>
    <row r="72" ht="15.75">
      <c r="D72" s="17"/>
    </row>
    <row r="73" ht="15.75">
      <c r="D73" s="19"/>
    </row>
    <row r="74" ht="15.75">
      <c r="D74" s="19"/>
    </row>
    <row r="75" ht="15.75">
      <c r="D75" s="19"/>
    </row>
    <row r="76" ht="15.75">
      <c r="D76" s="22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scale="82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2015-01-14T15:12:50Z</cp:lastPrinted>
  <dcterms:created xsi:type="dcterms:W3CDTF">2015-01-13T08:41:36Z</dcterms:created>
  <dcterms:modified xsi:type="dcterms:W3CDTF">2015-01-14T15:30:00Z</dcterms:modified>
  <cp:category/>
  <cp:version/>
  <cp:contentType/>
  <cp:contentStatus/>
</cp:coreProperties>
</file>