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0"/>
  </bookViews>
  <sheets>
    <sheet name="Лист2" sheetId="1" r:id="rId1"/>
  </sheets>
  <definedNames>
    <definedName name="_xlnm.Print_Area" localSheetId="0">'Лист2'!$A$1:$G$141</definedName>
  </definedNames>
  <calcPr fullCalcOnLoad="1"/>
</workbook>
</file>

<file path=xl/sharedStrings.xml><?xml version="1.0" encoding="utf-8"?>
<sst xmlns="http://schemas.openxmlformats.org/spreadsheetml/2006/main" count="204" uniqueCount="187">
  <si>
    <t>Проект бюджету на 2015 рік</t>
  </si>
  <si>
    <t>Додаток № 2</t>
  </si>
  <si>
    <t>відділу освіти Самарської районної у місті ради</t>
  </si>
  <si>
    <t>(тис.грн.)</t>
  </si>
  <si>
    <t>Назва навчального закладу</t>
  </si>
  <si>
    <t>Поточний ремонт</t>
  </si>
  <si>
    <t>Капітальний ремонт</t>
  </si>
  <si>
    <t>Капітальні придбання</t>
  </si>
  <si>
    <t>Сума</t>
  </si>
  <si>
    <t>Найменування робіт</t>
  </si>
  <si>
    <t>Сума</t>
  </si>
  <si>
    <t>Найменування робіт</t>
  </si>
  <si>
    <t>Сума</t>
  </si>
  <si>
    <t>Найменування товару</t>
  </si>
  <si>
    <t>КФК 070101 "Дошкільні заклади освіти"</t>
  </si>
  <si>
    <t>ДНЗ № 4</t>
  </si>
  <si>
    <t>Поточний ремонт електромережі</t>
  </si>
  <si>
    <t>Перетирочна машина МПР -  350 М - 01, Голуб Я.В.ФЛП (сайт http:// flagma.ua)</t>
  </si>
  <si>
    <t>Картоплечистка МОК - 150 М (сайт http:// golospovara. com.ua)</t>
  </si>
  <si>
    <t>Електром'ясо- рубка GASTROMIX MG - 12 (сайт  http://golospovara. com.ua)</t>
  </si>
  <si>
    <t>Холодильник побутовий Polair ШХ - 0,5 СМ 105 - S (сайт http:// golospovara. com.ua)</t>
  </si>
  <si>
    <t>Водонагрівач Garanterm GTI80V (сайт http:// mobilluck.com.ua)</t>
  </si>
  <si>
    <t>Комп'ютер - ноутбук Asus X 551 MA (сайт http:// іtbox.ua)</t>
  </si>
  <si>
    <t>Морозильний ларь italfrost з прямим склом (сайт http:// golospovara. com.ua)</t>
  </si>
  <si>
    <t>Всього по ДНЗ № 4</t>
  </si>
  <si>
    <t>ДНЗ № 27</t>
  </si>
  <si>
    <t>М'ясорубка промислова Hendi 282199 (сайт http:// golospovara. com.ua)</t>
  </si>
  <si>
    <t>Мультимедіа - проектор Vivitek D 551 (сайт  http://іtbox.ua)</t>
  </si>
  <si>
    <t>2 шт. комп'ютер - ноутбук Asus X 551 MA (сайт http:// іtbox.ua)</t>
  </si>
  <si>
    <t>Телевізор LG42LB631V (сайт http:// fotos.ua)</t>
  </si>
  <si>
    <t>Принтери 3/1 Canon MG 5540 white (8580B026) (сайт http:// іtbox.ua)</t>
  </si>
  <si>
    <t>Всього по ДНЗ № 27</t>
  </si>
  <si>
    <t>ДНЗ № 33</t>
  </si>
  <si>
    <t>Поточний ремонт обладнання котельні</t>
  </si>
  <si>
    <t>Електроплита     6- ти  комф. Pimak MO15-6N (сайт http:// golospovara. com.ua)</t>
  </si>
  <si>
    <t>Поточний ремонт обладнання</t>
  </si>
  <si>
    <t>Холодильник Polair ШХ - 1,4 СМ 114 - S  (сайт http:// golospovara. com.ua)</t>
  </si>
  <si>
    <t>Пральна машина Panasonic NA-148VB3 (сайт http:// system4.com.ua)</t>
  </si>
  <si>
    <t>Овочерізка EWT INOX VCM 65 (сайт http://gastrotech )</t>
  </si>
  <si>
    <t>Протирочна машина торгмаш МПО - 1 - 01  (сайт www.prof-kuhnya.com)</t>
  </si>
  <si>
    <t>Всього по ДНЗ № 33</t>
  </si>
  <si>
    <t>ДНЗ № 43</t>
  </si>
  <si>
    <t>Шафа холодильна Ариада Рапсодия R 750 (сайт  http://golospovara. com.ua)</t>
  </si>
  <si>
    <t>Всього по ДНЗ № 43</t>
  </si>
  <si>
    <t>ДНЗ № 66</t>
  </si>
  <si>
    <t>Поточний ремонт обладнання</t>
  </si>
  <si>
    <t>Пліта промислова 4-х комфорочна ITERMA ПКЭ (сайт http:// golospovara. com.ua)</t>
  </si>
  <si>
    <t>Поточний ремонт опалення</t>
  </si>
  <si>
    <t>Всього по ДНЗ № 66</t>
  </si>
  <si>
    <t>ДНЗ № 81</t>
  </si>
  <si>
    <t>Поточний ремонт обладнання</t>
  </si>
  <si>
    <t>Капітальний ремонт покрівлі</t>
  </si>
  <si>
    <t>Всього по ДНЗ № 81</t>
  </si>
  <si>
    <t>ДНЗ № 139</t>
  </si>
  <si>
    <t>Жарочна шафа 3-х секційна GN 1\1  (сайт www.prof-kuhnya.com)</t>
  </si>
  <si>
    <t>Електросковорода з чугунною чашею 0,2 м.кв., СЭМ - 0,2 (сайт www.prof-kuhnya.com)</t>
  </si>
  <si>
    <t>Пилосмок zelmer VC 7920.OSP (сайт http:// price. ua)</t>
  </si>
  <si>
    <t>Морозильний ящик SCAN SB  (сайт  http://golospovara. com.ua)</t>
  </si>
  <si>
    <t>Всього по ДНЗ № 139</t>
  </si>
  <si>
    <t>ДНЗ № 176</t>
  </si>
  <si>
    <t>Поточний ремонт обладнання</t>
  </si>
  <si>
    <t>Комп'ютер - ноутбук Asus X 551 MA (сайт  http://іtbox.ua)</t>
  </si>
  <si>
    <t>Поточний ремонт обладнання котельні</t>
  </si>
  <si>
    <t>Шкаф холодильний Polair ШХ-0,7 SM107- S  (сайт  http://golospovara. com.ua)</t>
  </si>
  <si>
    <t>Всього по ДНЗ № 176</t>
  </si>
  <si>
    <t>ДНЗ № 214</t>
  </si>
  <si>
    <t>Капітальний ремонт покрівлі</t>
  </si>
  <si>
    <t>Холодильник МХМ ШХ 370  (сайт http:// golospovara. com.ua)</t>
  </si>
  <si>
    <t>Всього по ДНЗ № 214</t>
  </si>
  <si>
    <t>ДНЗ № 220</t>
  </si>
  <si>
    <t>Капітальний ремонт сантехсистеми</t>
  </si>
  <si>
    <t>Газонокосарка AL-KO Highline 46.3 P-A edition  (сайт  http://fotomag.com.ua)</t>
  </si>
  <si>
    <t>Шкаф холодильний Polair ШХ-0,7 SM107- S  (сайт http:// golospovara. com.ua)</t>
  </si>
  <si>
    <t>Насос для відкачування води</t>
  </si>
  <si>
    <t>Всього по ДНЗ № 220</t>
  </si>
  <si>
    <t>ДНЗ № 351</t>
  </si>
  <si>
    <t>Газонокосарка Iron Angel GM51SD (сайт  http://fotomag.com.ua)</t>
  </si>
  <si>
    <t>М'ясорубка професійна МИМ - 300 М (сайт  http://golospovara. com.ua)</t>
  </si>
  <si>
    <t>Плита електрична промислова  4-х комф.ПЕ - 4 (сайт http:// golospovara. com.ua)</t>
  </si>
  <si>
    <t>Пральна машина LG WD - 10467 BD (сайт http:// SYSTEM4.com.ua)</t>
  </si>
  <si>
    <t>Електроплита Bertos E 7 PQ 2 M (сайт  http://golospovara. com.ua)</t>
  </si>
  <si>
    <t>Всього по ДНЗ № 351</t>
  </si>
  <si>
    <t>ДНЗ № 386</t>
  </si>
  <si>
    <t>Електроплита 4 - х комфорочна  з духовкою ПЄД - 4 (сайт  http://golospovara. com.ua)</t>
  </si>
  <si>
    <t>Пліта промислова електрична &lt;бюджет&gt; (сайт  http://golospovara. com.ua)</t>
  </si>
  <si>
    <t>Комп'ютер - ноутбук Asus X 551 MA (сайт іtbox.ua)</t>
  </si>
  <si>
    <t>Всього по ДНЗ № 386</t>
  </si>
  <si>
    <t>ДНЗ № 392</t>
  </si>
  <si>
    <t>Пральна машина NF3LLFSP402NN22 Alliance (сайт http:// zakupka.com)</t>
  </si>
  <si>
    <t>Холодильна шафа Polair ШХ - 1,4 СМ 114 - S  (сайт http:// golospovara. com.ua)</t>
  </si>
  <si>
    <t>Гладильний каток HOLEK LAVANDA PF 580 (сайт http:// prom.ua)</t>
  </si>
  <si>
    <t>Електром'ясо- рубка GASTROMIX MG - 12 (сайт http:// golospovara. com.ua)</t>
  </si>
  <si>
    <t>Всього по ДНЗ № 392</t>
  </si>
  <si>
    <t>Усього по КФК 070101</t>
  </si>
  <si>
    <t>КФК 070201 "Загальноосвітні школи"</t>
  </si>
  <si>
    <t>СШ № 11</t>
  </si>
  <si>
    <t>Поточний ремонт обладнання</t>
  </si>
  <si>
    <t>Капітальний ремонт покрівлі</t>
  </si>
  <si>
    <t>Холодильник (NORD.
Об'єм: 184л. сайт http://gamayun.org.ua/)</t>
  </si>
  <si>
    <t>Холодильний прилавок (MXM BXC-1,0 сайт http://golospovara.com.ua/)</t>
  </si>
  <si>
    <t>Холодильна шафа (Dae Woo FD-1250F сайт http://golospovara.com.ua)</t>
  </si>
  <si>
    <t>Жарочна шафа (Hendi M46 203002 сайт http://golospovara.com.ua)</t>
  </si>
  <si>
    <t>Усього по СШ № 11</t>
  </si>
  <si>
    <t>СШ № 24</t>
  </si>
  <si>
    <t>Капітальний ремонт покрівлі</t>
  </si>
  <si>
    <t>Усього по СШ № 24</t>
  </si>
  <si>
    <t>СШ № 27</t>
  </si>
  <si>
    <t>Холодильник (INDESIT NTS.Об'єм: 245л. сайт http://gamayun.org.ua/)</t>
  </si>
  <si>
    <t>Усього по СШ № 27</t>
  </si>
  <si>
    <t>СШ № 39</t>
  </si>
  <si>
    <t>Поточний ремонт обладнання</t>
  </si>
  <si>
    <t>Холодильник (WHIRLPOOL  об'єм: 311л. сайт http://gamayun.org.ua/)</t>
  </si>
  <si>
    <t>Поточний ремонт електромережі</t>
  </si>
  <si>
    <t>Капітальний ремонт покрівлі</t>
  </si>
  <si>
    <t>Усього по СШ № 39</t>
  </si>
  <si>
    <t>НВК № 70</t>
  </si>
  <si>
    <t>Поточний ремонт опалення</t>
  </si>
  <si>
    <t>Капітальний ремонт покрівлі</t>
  </si>
  <si>
    <t>Усього по НВК № 70</t>
  </si>
  <si>
    <t>СШ № 87</t>
  </si>
  <si>
    <t>Капітальний ремонт покрівлі</t>
  </si>
  <si>
    <t>Електропічі (ПЭД-6 сайт http://golospovara.com.ua/)</t>
  </si>
  <si>
    <t>Водонагрівач (Digital KLY 4.8 сайт http://golospovara.com.ua/)</t>
  </si>
  <si>
    <t>Усього по СШ № 87</t>
  </si>
  <si>
    <t>СШ № 98</t>
  </si>
  <si>
    <t>Холодильник (NORD.Об'єм: 184л. сайт http://gamayun.org.ua/)</t>
  </si>
  <si>
    <t>Овочерізка (Liloma VC 55 MF сайт http://golospovara.com.ua/)</t>
  </si>
  <si>
    <t>Швейні машини (BERNINA BERNETTE 610D сайт http://www.sewing.kiev.ua/)</t>
  </si>
  <si>
    <t>Усього по СШ № 98</t>
  </si>
  <si>
    <t>СШ № 108</t>
  </si>
  <si>
    <t>Поточний ремонт обладнання</t>
  </si>
  <si>
    <t>Капітальний ремонт покрівлі</t>
  </si>
  <si>
    <t>Прилад до котлової обробки води в котельню</t>
  </si>
  <si>
    <t>Розширювальний бак в котельню (ZILMET сайт http://teplaxata.in.ua/)</t>
  </si>
  <si>
    <t>Усього по СШ № 108</t>
  </si>
  <si>
    <t>НВО № 109</t>
  </si>
  <si>
    <t>Поточний ремонт обладнання котельні</t>
  </si>
  <si>
    <t>Поточний ремонт електромережі</t>
  </si>
  <si>
    <t>Обладнання в котельню (сайт http://teplaxata.in.ua/)</t>
  </si>
  <si>
    <t>Усього по НВО № 109</t>
  </si>
  <si>
    <t>НВК № 110</t>
  </si>
  <si>
    <t>Поточний ремонт обладнання</t>
  </si>
  <si>
    <t>Капітальний ремонт спортзали (в т.ч. покрівлі)</t>
  </si>
  <si>
    <t>Усього по НВК № 110</t>
  </si>
  <si>
    <t>НВК № 122</t>
  </si>
  <si>
    <t>Поточний ремонт обладнання котельні</t>
  </si>
  <si>
    <t>Усього по НВК № 122</t>
  </si>
  <si>
    <t>НВК № 125</t>
  </si>
  <si>
    <t>Поточний ремонт обладнання котельні</t>
  </si>
  <si>
    <t>Насос (Grunfos JP6 сайт http://www.aquaexpert.com.ua/)</t>
  </si>
  <si>
    <t>Поточний ремонт опалення</t>
  </si>
  <si>
    <t>Електроплита( промышленная ПЭ-6Ш сайт http://golospovara.com.ua/)</t>
  </si>
  <si>
    <t>Поточний ремонт електромережі</t>
  </si>
  <si>
    <t>Усього по НВК № 125</t>
  </si>
  <si>
    <t>НСШ № 127</t>
  </si>
  <si>
    <t>Поточний ремонт обладнання котельні</t>
  </si>
  <si>
    <t>Поточний ремонт обладнання</t>
  </si>
  <si>
    <t>Телевізори LG42LB561V (сайт http:// fotos.ua)</t>
  </si>
  <si>
    <t>Усього по НСШ № 127</t>
  </si>
  <si>
    <t>СШ № 129</t>
  </si>
  <si>
    <t>Поточний ремонт опалення</t>
  </si>
  <si>
    <t>Усього по СШ № 129</t>
  </si>
  <si>
    <t>Усього по КФК 070201</t>
  </si>
  <si>
    <t>КФК 070202 "Вечірні (змінні) школи"</t>
  </si>
  <si>
    <t>ВСШ № 4</t>
  </si>
  <si>
    <t>Телевізор LG32LB563U (сайт http:// fotos.ua)</t>
  </si>
  <si>
    <t>Обладнання для очищення питної води (Зворотній осмос Filter1 RO 5-50 сайт http://www.aquaexpert.com.ua/)</t>
  </si>
  <si>
    <t>Усього по КФК 070202</t>
  </si>
  <si>
    <t>070401 " Позашкільні заклади освіти"</t>
  </si>
  <si>
    <t>КПНЗ" НЦДП"</t>
  </si>
  <si>
    <t>Поточний ремонт приміщень</t>
  </si>
  <si>
    <t>КПНЗ"Центр дитячої та юнацької творчості" ДМР</t>
  </si>
  <si>
    <t>Поточний ремонт приміщень</t>
  </si>
  <si>
    <t>Капітальний ремонт покрівлі</t>
  </si>
  <si>
    <t>Усього по КФК 070401</t>
  </si>
  <si>
    <t>КФК 180107 "Фінінсування енергозберігаючих заходів"</t>
  </si>
  <si>
    <t>НВК № 122</t>
  </si>
  <si>
    <t>Капітальний ремонт покрівлі</t>
  </si>
  <si>
    <t>НСШ № 127</t>
  </si>
  <si>
    <t>Капітальний ремонт покрівлі</t>
  </si>
  <si>
    <t>Усього по КФК 180107</t>
  </si>
  <si>
    <t>Всього по району</t>
  </si>
  <si>
    <t>Завідувач відділу освіти</t>
  </si>
  <si>
    <t>Л.І.Шкленська</t>
  </si>
  <si>
    <t>Головний бухгалтер</t>
  </si>
  <si>
    <t>Т.Г.Залюбченко</t>
  </si>
  <si>
    <t xml:space="preserve">Капітальний ремонт спортзали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</si>
</sst>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PageLayoutView="0" workbookViewId="0" topLeftCell="A38">
      <selection activeCell="E46" sqref="E46"/>
    </sheetView>
  </sheetViews>
  <sheetFormatPr defaultColWidth="14.421875" defaultRowHeight="15.75" customHeight="1"/>
  <cols>
    <col min="1" max="1" width="32.7109375" style="0" customWidth="1"/>
    <col min="2" max="2" width="14.28125" style="0" customWidth="1"/>
    <col min="3" max="3" width="19.00390625" style="0" customWidth="1"/>
    <col min="4" max="4" width="13.8515625" style="0" customWidth="1"/>
    <col min="5" max="5" width="17.28125" style="0" customWidth="1"/>
    <col min="6" max="6" width="12.8515625" style="0" customWidth="1"/>
    <col min="7" max="7" width="51.57421875" style="0" customWidth="1"/>
  </cols>
  <sheetData>
    <row r="1" spans="2:7" ht="18">
      <c r="B1" s="46" t="s">
        <v>0</v>
      </c>
      <c r="C1" s="47"/>
      <c r="D1" s="47"/>
      <c r="E1" s="47"/>
      <c r="F1" s="47"/>
      <c r="G1" s="1" t="s">
        <v>1</v>
      </c>
    </row>
    <row r="2" spans="1:7" ht="18">
      <c r="A2" s="48" t="s">
        <v>2</v>
      </c>
      <c r="B2" s="49"/>
      <c r="C2" s="49"/>
      <c r="D2" s="49"/>
      <c r="E2" s="49"/>
      <c r="F2" s="50"/>
      <c r="G2" s="32" t="s">
        <v>3</v>
      </c>
    </row>
    <row r="3" spans="1:7" ht="29.25" customHeight="1">
      <c r="A3" s="53" t="s">
        <v>4</v>
      </c>
      <c r="B3" s="51" t="s">
        <v>5</v>
      </c>
      <c r="C3" s="52"/>
      <c r="D3" s="51" t="s">
        <v>6</v>
      </c>
      <c r="E3" s="52"/>
      <c r="F3" s="51" t="s">
        <v>7</v>
      </c>
      <c r="G3" s="52"/>
    </row>
    <row r="4" spans="1:7" ht="30" customHeight="1">
      <c r="A4" s="52"/>
      <c r="B4" s="44" t="s">
        <v>8</v>
      </c>
      <c r="C4" s="34" t="s">
        <v>9</v>
      </c>
      <c r="D4" s="33" t="s">
        <v>10</v>
      </c>
      <c r="E4" s="34" t="s">
        <v>11</v>
      </c>
      <c r="F4" s="33" t="s">
        <v>12</v>
      </c>
      <c r="G4" s="34" t="s">
        <v>13</v>
      </c>
    </row>
    <row r="5" spans="1:7" ht="31.5">
      <c r="A5" s="31" t="s">
        <v>14</v>
      </c>
      <c r="B5" s="7"/>
      <c r="C5" s="7"/>
      <c r="D5" s="7"/>
      <c r="E5" s="7"/>
      <c r="F5" s="7"/>
      <c r="G5" s="7"/>
    </row>
    <row r="6" spans="1:7" ht="30">
      <c r="A6" s="54" t="s">
        <v>15</v>
      </c>
      <c r="B6" s="28">
        <v>20</v>
      </c>
      <c r="C6" s="8" t="s">
        <v>16</v>
      </c>
      <c r="D6" s="9">
        <v>0</v>
      </c>
      <c r="E6" s="7"/>
      <c r="F6" s="8">
        <v>7</v>
      </c>
      <c r="G6" s="18" t="s">
        <v>17</v>
      </c>
    </row>
    <row r="7" spans="1:7" ht="30">
      <c r="A7" s="52"/>
      <c r="B7" s="28">
        <v>0</v>
      </c>
      <c r="C7" s="8"/>
      <c r="D7" s="9">
        <v>0</v>
      </c>
      <c r="E7" s="7"/>
      <c r="F7" s="9">
        <v>12</v>
      </c>
      <c r="G7" s="18" t="s">
        <v>18</v>
      </c>
    </row>
    <row r="8" spans="1:7" ht="30">
      <c r="A8" s="52"/>
      <c r="B8" s="28">
        <v>0</v>
      </c>
      <c r="C8" s="8"/>
      <c r="D8" s="9">
        <v>0</v>
      </c>
      <c r="E8" s="7"/>
      <c r="F8" s="9">
        <v>4.3</v>
      </c>
      <c r="G8" s="18" t="s">
        <v>19</v>
      </c>
    </row>
    <row r="9" spans="1:7" ht="30">
      <c r="A9" s="52"/>
      <c r="B9" s="28">
        <v>0</v>
      </c>
      <c r="C9" s="8"/>
      <c r="D9" s="9">
        <v>0</v>
      </c>
      <c r="E9" s="7"/>
      <c r="F9" s="9">
        <v>7</v>
      </c>
      <c r="G9" s="18" t="s">
        <v>20</v>
      </c>
    </row>
    <row r="10" spans="1:7" ht="30">
      <c r="A10" s="52"/>
      <c r="B10" s="28">
        <v>0</v>
      </c>
      <c r="C10" s="8"/>
      <c r="D10" s="9">
        <v>0</v>
      </c>
      <c r="E10" s="7"/>
      <c r="F10" s="9">
        <v>3</v>
      </c>
      <c r="G10" s="18" t="s">
        <v>21</v>
      </c>
    </row>
    <row r="11" spans="1:7" ht="30">
      <c r="A11" s="52"/>
      <c r="B11" s="28">
        <v>0</v>
      </c>
      <c r="C11" s="8"/>
      <c r="D11" s="9">
        <v>0</v>
      </c>
      <c r="E11" s="7"/>
      <c r="F11" s="9">
        <v>6</v>
      </c>
      <c r="G11" s="18" t="s">
        <v>22</v>
      </c>
    </row>
    <row r="12" spans="1:7" ht="30">
      <c r="A12" s="52"/>
      <c r="B12" s="28">
        <v>0</v>
      </c>
      <c r="C12" s="8"/>
      <c r="D12" s="9">
        <v>0</v>
      </c>
      <c r="E12" s="7"/>
      <c r="F12" s="9">
        <v>5.5</v>
      </c>
      <c r="G12" s="18" t="s">
        <v>23</v>
      </c>
    </row>
    <row r="13" spans="1:7" ht="15">
      <c r="A13" s="40" t="s">
        <v>24</v>
      </c>
      <c r="B13" s="4">
        <f>SUM(B6:B12)</f>
        <v>20</v>
      </c>
      <c r="C13" s="4"/>
      <c r="D13" s="4">
        <f>SUM(D6:D12)</f>
        <v>0</v>
      </c>
      <c r="E13" s="4"/>
      <c r="F13" s="4">
        <f>SUM(F6:F12)</f>
        <v>44.8</v>
      </c>
      <c r="G13" s="18"/>
    </row>
    <row r="14" spans="1:7" ht="30">
      <c r="A14" s="54" t="s">
        <v>25</v>
      </c>
      <c r="B14" s="28">
        <v>0</v>
      </c>
      <c r="C14" s="8"/>
      <c r="D14" s="9">
        <v>0</v>
      </c>
      <c r="E14" s="7"/>
      <c r="F14" s="9">
        <v>4.5</v>
      </c>
      <c r="G14" s="18" t="s">
        <v>26</v>
      </c>
    </row>
    <row r="15" spans="1:7" ht="30">
      <c r="A15" s="52"/>
      <c r="B15" s="28">
        <v>0</v>
      </c>
      <c r="C15" s="8"/>
      <c r="D15" s="9">
        <v>0</v>
      </c>
      <c r="E15" s="7"/>
      <c r="F15" s="9">
        <v>8</v>
      </c>
      <c r="G15" s="18" t="s">
        <v>27</v>
      </c>
    </row>
    <row r="16" spans="1:7" ht="30">
      <c r="A16" s="52"/>
      <c r="B16" s="28">
        <v>0</v>
      </c>
      <c r="C16" s="8"/>
      <c r="D16" s="9">
        <v>0</v>
      </c>
      <c r="E16" s="7"/>
      <c r="F16" s="9">
        <v>12</v>
      </c>
      <c r="G16" s="18" t="s">
        <v>28</v>
      </c>
    </row>
    <row r="17" spans="1:7" ht="15">
      <c r="A17" s="52"/>
      <c r="B17" s="28">
        <v>0</v>
      </c>
      <c r="C17" s="8"/>
      <c r="D17" s="9">
        <v>0</v>
      </c>
      <c r="E17" s="7"/>
      <c r="F17" s="9">
        <v>9</v>
      </c>
      <c r="G17" s="18" t="s">
        <v>29</v>
      </c>
    </row>
    <row r="18" spans="1:7" ht="30">
      <c r="A18" s="52"/>
      <c r="B18" s="28">
        <v>0</v>
      </c>
      <c r="C18" s="8"/>
      <c r="D18" s="9">
        <v>0</v>
      </c>
      <c r="E18" s="7"/>
      <c r="F18" s="9">
        <v>3</v>
      </c>
      <c r="G18" s="18" t="s">
        <v>30</v>
      </c>
    </row>
    <row r="19" spans="1:7" ht="15">
      <c r="A19" s="42" t="s">
        <v>31</v>
      </c>
      <c r="B19" s="35">
        <f>SUM(B14:B18)</f>
        <v>0</v>
      </c>
      <c r="C19" s="4"/>
      <c r="D19" s="4">
        <f>SUM(D14:D18)</f>
        <v>0</v>
      </c>
      <c r="E19" s="4"/>
      <c r="F19" s="4">
        <f>SUM(F14:F18)</f>
        <v>36.5</v>
      </c>
      <c r="G19" s="18"/>
    </row>
    <row r="20" spans="1:7" ht="30">
      <c r="A20" s="54" t="s">
        <v>32</v>
      </c>
      <c r="B20" s="28">
        <v>15</v>
      </c>
      <c r="C20" s="8" t="s">
        <v>33</v>
      </c>
      <c r="D20" s="9">
        <v>0</v>
      </c>
      <c r="E20" s="7"/>
      <c r="F20" s="9">
        <v>15.4</v>
      </c>
      <c r="G20" s="18" t="s">
        <v>34</v>
      </c>
    </row>
    <row r="21" spans="1:7" ht="30">
      <c r="A21" s="52"/>
      <c r="B21" s="28">
        <v>10</v>
      </c>
      <c r="C21" s="8" t="s">
        <v>35</v>
      </c>
      <c r="D21" s="9">
        <v>0</v>
      </c>
      <c r="E21" s="7"/>
      <c r="F21" s="9">
        <v>15</v>
      </c>
      <c r="G21" s="18" t="s">
        <v>36</v>
      </c>
    </row>
    <row r="22" spans="1:7" ht="30">
      <c r="A22" s="52"/>
      <c r="B22" s="28">
        <v>0</v>
      </c>
      <c r="C22" s="8"/>
      <c r="D22" s="9">
        <v>0</v>
      </c>
      <c r="E22" s="7"/>
      <c r="F22" s="9">
        <v>6</v>
      </c>
      <c r="G22" s="18" t="s">
        <v>37</v>
      </c>
    </row>
    <row r="23" spans="1:7" ht="30">
      <c r="A23" s="52"/>
      <c r="B23" s="28">
        <v>0</v>
      </c>
      <c r="C23" s="8"/>
      <c r="D23" s="9">
        <v>0</v>
      </c>
      <c r="E23" s="7"/>
      <c r="F23" s="9">
        <v>5</v>
      </c>
      <c r="G23" s="18" t="s">
        <v>38</v>
      </c>
    </row>
    <row r="24" spans="1:7" ht="30">
      <c r="A24" s="52"/>
      <c r="B24" s="28">
        <v>0</v>
      </c>
      <c r="C24" s="8"/>
      <c r="D24" s="9">
        <v>0</v>
      </c>
      <c r="E24" s="7"/>
      <c r="F24" s="9">
        <v>8</v>
      </c>
      <c r="G24" s="18" t="s">
        <v>39</v>
      </c>
    </row>
    <row r="25" spans="1:7" ht="15">
      <c r="A25" s="42" t="s">
        <v>40</v>
      </c>
      <c r="B25" s="35">
        <f>SUM(B20:B24)</f>
        <v>25</v>
      </c>
      <c r="C25" s="4"/>
      <c r="D25" s="4">
        <f>SUM(D20:D24)</f>
        <v>0</v>
      </c>
      <c r="E25" s="4"/>
      <c r="F25" s="4">
        <f>SUM(F20:F24)</f>
        <v>49.4</v>
      </c>
      <c r="G25" s="18"/>
    </row>
    <row r="26" spans="1:7" ht="30">
      <c r="A26" s="54" t="s">
        <v>41</v>
      </c>
      <c r="B26" s="28"/>
      <c r="C26" s="8"/>
      <c r="D26" s="9"/>
      <c r="E26" s="7"/>
      <c r="F26" s="9">
        <v>3</v>
      </c>
      <c r="G26" s="18" t="s">
        <v>30</v>
      </c>
    </row>
    <row r="27" spans="1:7" ht="30">
      <c r="A27" s="52"/>
      <c r="B27" s="28"/>
      <c r="C27" s="8"/>
      <c r="D27" s="9"/>
      <c r="E27" s="7"/>
      <c r="F27" s="9">
        <v>12.4</v>
      </c>
      <c r="G27" s="18" t="s">
        <v>42</v>
      </c>
    </row>
    <row r="28" spans="1:7" ht="15">
      <c r="A28" s="42" t="s">
        <v>43</v>
      </c>
      <c r="B28" s="36">
        <f>SUM(B26:B27)</f>
        <v>0</v>
      </c>
      <c r="C28" s="9"/>
      <c r="D28" s="9">
        <f>SUM(D26:D27)</f>
        <v>0</v>
      </c>
      <c r="E28" s="9"/>
      <c r="F28" s="9">
        <f>SUM(F26:F27)</f>
        <v>15.4</v>
      </c>
      <c r="G28" s="18"/>
    </row>
    <row r="29" spans="1:7" ht="30">
      <c r="A29" s="54" t="s">
        <v>44</v>
      </c>
      <c r="B29" s="28">
        <v>10</v>
      </c>
      <c r="C29" s="8" t="s">
        <v>45</v>
      </c>
      <c r="D29" s="9">
        <v>0</v>
      </c>
      <c r="E29" s="7"/>
      <c r="F29" s="9">
        <v>24</v>
      </c>
      <c r="G29" s="18" t="s">
        <v>46</v>
      </c>
    </row>
    <row r="30" spans="1:7" ht="30">
      <c r="A30" s="52"/>
      <c r="B30" s="28">
        <v>35</v>
      </c>
      <c r="C30" s="8" t="s">
        <v>47</v>
      </c>
      <c r="D30" s="9">
        <v>0</v>
      </c>
      <c r="E30" s="7"/>
      <c r="F30" s="9">
        <v>4.3</v>
      </c>
      <c r="G30" s="18" t="s">
        <v>19</v>
      </c>
    </row>
    <row r="31" spans="1:7" ht="15">
      <c r="A31" s="42" t="s">
        <v>48</v>
      </c>
      <c r="B31" s="30">
        <f>SUM(B29:B30)</f>
        <v>45</v>
      </c>
      <c r="C31" s="5"/>
      <c r="D31" s="5">
        <f>SUM(D29:D30)</f>
        <v>0</v>
      </c>
      <c r="E31" s="5"/>
      <c r="F31" s="5">
        <f>SUM(F29:F30)</f>
        <v>28.3</v>
      </c>
      <c r="G31" s="45"/>
    </row>
    <row r="32" spans="1:7" ht="25.5">
      <c r="A32" s="54" t="s">
        <v>49</v>
      </c>
      <c r="B32" s="36">
        <v>10</v>
      </c>
      <c r="C32" s="8" t="s">
        <v>50</v>
      </c>
      <c r="D32" s="9">
        <v>0</v>
      </c>
      <c r="E32" s="7"/>
      <c r="F32" s="9">
        <v>0</v>
      </c>
      <c r="G32" s="14"/>
    </row>
    <row r="33" spans="1:7" ht="25.5">
      <c r="A33" s="52"/>
      <c r="B33" s="36">
        <v>0</v>
      </c>
      <c r="C33" s="8"/>
      <c r="D33" s="9">
        <v>100</v>
      </c>
      <c r="E33" s="8" t="s">
        <v>51</v>
      </c>
      <c r="F33" s="9">
        <v>0</v>
      </c>
      <c r="G33" s="14"/>
    </row>
    <row r="34" spans="1:7" ht="15.75">
      <c r="A34" s="42" t="s">
        <v>52</v>
      </c>
      <c r="B34" s="30">
        <f>SUM(B32:B33)</f>
        <v>10</v>
      </c>
      <c r="C34" s="5"/>
      <c r="D34" s="5">
        <f>SUM(D32:D33)</f>
        <v>100</v>
      </c>
      <c r="E34" s="5"/>
      <c r="F34" s="5">
        <f>SUM(F32:F33)</f>
        <v>0</v>
      </c>
      <c r="G34" s="11"/>
    </row>
    <row r="35" spans="1:7" ht="30">
      <c r="A35" s="54" t="s">
        <v>53</v>
      </c>
      <c r="B35" s="36">
        <v>0</v>
      </c>
      <c r="C35" s="8"/>
      <c r="D35" s="9">
        <v>0</v>
      </c>
      <c r="E35" s="9"/>
      <c r="F35" s="9">
        <v>8</v>
      </c>
      <c r="G35" s="18" t="s">
        <v>54</v>
      </c>
    </row>
    <row r="36" spans="1:7" ht="30">
      <c r="A36" s="52"/>
      <c r="B36" s="36">
        <v>0</v>
      </c>
      <c r="C36" s="8"/>
      <c r="D36" s="9">
        <v>0</v>
      </c>
      <c r="E36" s="9"/>
      <c r="F36" s="9">
        <v>10</v>
      </c>
      <c r="G36" s="18" t="s">
        <v>55</v>
      </c>
    </row>
    <row r="37" spans="1:8" ht="30">
      <c r="A37" s="52"/>
      <c r="B37" s="36">
        <v>0</v>
      </c>
      <c r="C37" s="8"/>
      <c r="D37" s="9">
        <v>0</v>
      </c>
      <c r="E37" s="9"/>
      <c r="F37" s="9">
        <v>3</v>
      </c>
      <c r="G37" s="18" t="s">
        <v>56</v>
      </c>
      <c r="H37" s="2"/>
    </row>
    <row r="38" spans="1:9" ht="30">
      <c r="A38" s="52"/>
      <c r="B38" s="36">
        <v>0</v>
      </c>
      <c r="C38" s="8"/>
      <c r="D38" s="9">
        <v>0</v>
      </c>
      <c r="E38" s="9"/>
      <c r="F38" s="9">
        <v>3</v>
      </c>
      <c r="G38" s="18" t="s">
        <v>57</v>
      </c>
      <c r="I38" s="2"/>
    </row>
    <row r="39" spans="1:7" ht="15.75">
      <c r="A39" s="42" t="s">
        <v>58</v>
      </c>
      <c r="B39" s="30">
        <f>SUM(B35:B38)</f>
        <v>0</v>
      </c>
      <c r="C39" s="5"/>
      <c r="D39" s="5">
        <f>SUM(D35:D38)</f>
        <v>0</v>
      </c>
      <c r="E39" s="5"/>
      <c r="F39" s="5">
        <f>SUM(F35:F38)</f>
        <v>24</v>
      </c>
      <c r="G39" s="11"/>
    </row>
    <row r="40" spans="1:7" ht="30">
      <c r="A40" s="54" t="s">
        <v>59</v>
      </c>
      <c r="B40" s="36">
        <v>10</v>
      </c>
      <c r="C40" s="8" t="s">
        <v>60</v>
      </c>
      <c r="D40" s="9">
        <v>0</v>
      </c>
      <c r="E40" s="9"/>
      <c r="F40" s="9">
        <v>6</v>
      </c>
      <c r="G40" s="18" t="s">
        <v>61</v>
      </c>
    </row>
    <row r="41" spans="1:7" ht="30">
      <c r="A41" s="52"/>
      <c r="B41" s="36">
        <v>15</v>
      </c>
      <c r="C41" s="8" t="s">
        <v>62</v>
      </c>
      <c r="D41" s="9">
        <v>0</v>
      </c>
      <c r="E41" s="9"/>
      <c r="F41" s="9">
        <v>9</v>
      </c>
      <c r="G41" s="18" t="s">
        <v>63</v>
      </c>
    </row>
    <row r="42" spans="1:7" ht="30">
      <c r="A42" s="52"/>
      <c r="B42" s="36">
        <v>0</v>
      </c>
      <c r="C42" s="7"/>
      <c r="D42" s="9">
        <v>0</v>
      </c>
      <c r="E42" s="8"/>
      <c r="F42" s="9">
        <v>3</v>
      </c>
      <c r="G42" s="18" t="s">
        <v>56</v>
      </c>
    </row>
    <row r="43" spans="1:7" ht="15">
      <c r="A43" s="42" t="s">
        <v>64</v>
      </c>
      <c r="B43" s="30">
        <f>SUM(B40:B42)</f>
        <v>25</v>
      </c>
      <c r="C43" s="5"/>
      <c r="D43" s="5">
        <f>SUM(D40:D42)</f>
        <v>0</v>
      </c>
      <c r="E43" s="5"/>
      <c r="F43" s="5">
        <f>SUM(F40:F42)</f>
        <v>18</v>
      </c>
      <c r="G43" s="45"/>
    </row>
    <row r="44" spans="1:7" ht="30">
      <c r="A44" s="29" t="s">
        <v>65</v>
      </c>
      <c r="B44" s="36">
        <v>0</v>
      </c>
      <c r="C44" s="7"/>
      <c r="D44" s="9">
        <v>100</v>
      </c>
      <c r="E44" s="8" t="s">
        <v>66</v>
      </c>
      <c r="F44" s="9">
        <v>8</v>
      </c>
      <c r="G44" s="18" t="s">
        <v>67</v>
      </c>
    </row>
    <row r="45" spans="1:7" ht="15">
      <c r="A45" s="42" t="s">
        <v>68</v>
      </c>
      <c r="B45" s="30">
        <f>B44</f>
        <v>0</v>
      </c>
      <c r="C45" s="5">
        <f>C44</f>
        <v>0</v>
      </c>
      <c r="D45" s="5">
        <f>D44</f>
        <v>100</v>
      </c>
      <c r="E45" s="5"/>
      <c r="F45" s="5">
        <f>F44</f>
        <v>8</v>
      </c>
      <c r="G45" s="45"/>
    </row>
    <row r="46" spans="1:7" ht="38.25">
      <c r="A46" s="54" t="s">
        <v>69</v>
      </c>
      <c r="B46" s="36">
        <v>0</v>
      </c>
      <c r="C46" s="7"/>
      <c r="D46" s="9">
        <v>150</v>
      </c>
      <c r="E46" s="8" t="s">
        <v>70</v>
      </c>
      <c r="F46" s="9">
        <v>5</v>
      </c>
      <c r="G46" s="18" t="s">
        <v>71</v>
      </c>
    </row>
    <row r="47" spans="1:7" ht="30">
      <c r="A47" s="52"/>
      <c r="B47" s="36">
        <v>0</v>
      </c>
      <c r="C47" s="9"/>
      <c r="D47" s="9">
        <v>0</v>
      </c>
      <c r="E47" s="9"/>
      <c r="F47" s="9">
        <v>9</v>
      </c>
      <c r="G47" s="18" t="s">
        <v>72</v>
      </c>
    </row>
    <row r="48" spans="1:7" ht="15">
      <c r="A48" s="52"/>
      <c r="B48" s="36">
        <v>0</v>
      </c>
      <c r="C48" s="9"/>
      <c r="D48" s="9">
        <v>0</v>
      </c>
      <c r="E48" s="9"/>
      <c r="F48" s="9">
        <v>3</v>
      </c>
      <c r="G48" s="18" t="s">
        <v>73</v>
      </c>
    </row>
    <row r="49" spans="1:7" ht="15">
      <c r="A49" s="42" t="s">
        <v>74</v>
      </c>
      <c r="B49" s="30">
        <f>SUM(B46:B48)</f>
        <v>0</v>
      </c>
      <c r="C49" s="5"/>
      <c r="D49" s="5">
        <f>SUM(D46:D48)</f>
        <v>150</v>
      </c>
      <c r="E49" s="5"/>
      <c r="F49" s="5">
        <f>SUM(F46:F48)</f>
        <v>17</v>
      </c>
      <c r="G49" s="45"/>
    </row>
    <row r="50" spans="1:7" ht="30">
      <c r="A50" s="54" t="s">
        <v>75</v>
      </c>
      <c r="B50" s="36">
        <v>0</v>
      </c>
      <c r="C50" s="9"/>
      <c r="D50" s="9">
        <v>0</v>
      </c>
      <c r="E50" s="9"/>
      <c r="F50" s="9">
        <v>3</v>
      </c>
      <c r="G50" s="18" t="s">
        <v>76</v>
      </c>
    </row>
    <row r="51" spans="1:7" ht="30">
      <c r="A51" s="52"/>
      <c r="B51" s="36">
        <v>0</v>
      </c>
      <c r="C51" s="9"/>
      <c r="D51" s="9">
        <v>0</v>
      </c>
      <c r="E51" s="9"/>
      <c r="F51" s="9">
        <v>8.5</v>
      </c>
      <c r="G51" s="18" t="s">
        <v>77</v>
      </c>
    </row>
    <row r="52" spans="1:7" ht="30">
      <c r="A52" s="52"/>
      <c r="B52" s="36">
        <v>0</v>
      </c>
      <c r="C52" s="9"/>
      <c r="D52" s="9">
        <v>0</v>
      </c>
      <c r="E52" s="9"/>
      <c r="F52" s="9">
        <v>6.5</v>
      </c>
      <c r="G52" s="18" t="s">
        <v>78</v>
      </c>
    </row>
    <row r="53" spans="1:7" ht="30">
      <c r="A53" s="52"/>
      <c r="B53" s="36">
        <v>0</v>
      </c>
      <c r="C53" s="9"/>
      <c r="D53" s="9">
        <v>0</v>
      </c>
      <c r="E53" s="9"/>
      <c r="F53" s="9">
        <v>30</v>
      </c>
      <c r="G53" s="18" t="s">
        <v>79</v>
      </c>
    </row>
    <row r="54" spans="1:7" ht="30">
      <c r="A54" s="52"/>
      <c r="B54" s="36">
        <v>0</v>
      </c>
      <c r="C54" s="9"/>
      <c r="D54" s="9">
        <v>0</v>
      </c>
      <c r="E54" s="9"/>
      <c r="F54" s="9">
        <v>21</v>
      </c>
      <c r="G54" s="18" t="s">
        <v>80</v>
      </c>
    </row>
    <row r="55" spans="1:8" ht="30">
      <c r="A55" s="52"/>
      <c r="B55" s="36">
        <v>0</v>
      </c>
      <c r="C55" s="9"/>
      <c r="D55" s="9">
        <v>0</v>
      </c>
      <c r="E55" s="9"/>
      <c r="F55" s="9">
        <v>3</v>
      </c>
      <c r="G55" s="18" t="s">
        <v>57</v>
      </c>
      <c r="H55" s="10"/>
    </row>
    <row r="56" spans="1:7" ht="15">
      <c r="A56" s="42" t="s">
        <v>81</v>
      </c>
      <c r="B56" s="30">
        <f>SUM(B50:B55)</f>
        <v>0</v>
      </c>
      <c r="C56" s="5"/>
      <c r="D56" s="5">
        <f>SUM(D50:D55)</f>
        <v>0</v>
      </c>
      <c r="E56" s="5"/>
      <c r="F56" s="5">
        <f>SUM(F50:F55)</f>
        <v>72</v>
      </c>
      <c r="G56" s="45"/>
    </row>
    <row r="57" spans="1:7" ht="30">
      <c r="A57" s="54" t="s">
        <v>82</v>
      </c>
      <c r="B57" s="36">
        <v>0</v>
      </c>
      <c r="C57" s="9"/>
      <c r="D57" s="9">
        <v>0</v>
      </c>
      <c r="E57" s="9"/>
      <c r="F57" s="9">
        <v>9</v>
      </c>
      <c r="G57" s="18" t="s">
        <v>72</v>
      </c>
    </row>
    <row r="58" spans="1:7" ht="30">
      <c r="A58" s="52"/>
      <c r="B58" s="36">
        <v>0</v>
      </c>
      <c r="C58" s="9"/>
      <c r="D58" s="9">
        <v>0</v>
      </c>
      <c r="E58" s="9"/>
      <c r="F58" s="9">
        <v>9</v>
      </c>
      <c r="G58" s="18" t="s">
        <v>83</v>
      </c>
    </row>
    <row r="59" spans="1:7" ht="30">
      <c r="A59" s="52"/>
      <c r="B59" s="36">
        <v>0</v>
      </c>
      <c r="C59" s="9"/>
      <c r="D59" s="9">
        <v>0</v>
      </c>
      <c r="E59" s="9"/>
      <c r="F59" s="9">
        <v>7</v>
      </c>
      <c r="G59" s="18" t="s">
        <v>84</v>
      </c>
    </row>
    <row r="60" spans="1:7" ht="30">
      <c r="A60" s="52"/>
      <c r="B60" s="36">
        <v>0</v>
      </c>
      <c r="C60" s="9"/>
      <c r="D60" s="9">
        <v>0</v>
      </c>
      <c r="E60" s="9"/>
      <c r="F60" s="9">
        <v>6</v>
      </c>
      <c r="G60" s="18" t="s">
        <v>85</v>
      </c>
    </row>
    <row r="61" spans="1:7" ht="15">
      <c r="A61" s="42" t="s">
        <v>86</v>
      </c>
      <c r="B61" s="30">
        <f>SUM(B57:B60)</f>
        <v>0</v>
      </c>
      <c r="C61" s="5"/>
      <c r="D61" s="5">
        <f>SUM(D57:D60)</f>
        <v>0</v>
      </c>
      <c r="E61" s="5"/>
      <c r="F61" s="5">
        <f>SUM(F57:F60)</f>
        <v>31</v>
      </c>
      <c r="G61" s="45"/>
    </row>
    <row r="62" spans="1:7" ht="30">
      <c r="A62" s="54" t="s">
        <v>87</v>
      </c>
      <c r="B62" s="36">
        <v>0</v>
      </c>
      <c r="C62" s="9"/>
      <c r="D62" s="9">
        <v>0</v>
      </c>
      <c r="E62" s="9"/>
      <c r="F62" s="9">
        <v>40</v>
      </c>
      <c r="G62" s="18" t="s">
        <v>88</v>
      </c>
    </row>
    <row r="63" spans="1:7" ht="30">
      <c r="A63" s="52"/>
      <c r="B63" s="36">
        <v>0</v>
      </c>
      <c r="C63" s="9"/>
      <c r="D63" s="9">
        <v>0</v>
      </c>
      <c r="E63" s="9"/>
      <c r="F63" s="9">
        <v>13</v>
      </c>
      <c r="G63" s="18" t="s">
        <v>89</v>
      </c>
    </row>
    <row r="64" spans="1:7" ht="30">
      <c r="A64" s="52"/>
      <c r="B64" s="36">
        <v>0</v>
      </c>
      <c r="C64" s="9"/>
      <c r="D64" s="9">
        <v>0</v>
      </c>
      <c r="E64" s="9"/>
      <c r="F64" s="9">
        <v>27</v>
      </c>
      <c r="G64" s="18" t="s">
        <v>90</v>
      </c>
    </row>
    <row r="65" spans="1:7" ht="30">
      <c r="A65" s="52"/>
      <c r="B65" s="36">
        <v>0</v>
      </c>
      <c r="C65" s="9"/>
      <c r="D65" s="9">
        <v>0</v>
      </c>
      <c r="E65" s="9"/>
      <c r="F65" s="9">
        <v>4.3</v>
      </c>
      <c r="G65" s="18" t="s">
        <v>91</v>
      </c>
    </row>
    <row r="66" spans="1:8" ht="30">
      <c r="A66" s="52"/>
      <c r="B66" s="36">
        <v>0</v>
      </c>
      <c r="C66" s="9"/>
      <c r="D66" s="9">
        <v>0</v>
      </c>
      <c r="E66" s="9"/>
      <c r="F66" s="9">
        <v>3</v>
      </c>
      <c r="G66" s="18" t="s">
        <v>76</v>
      </c>
      <c r="H66" s="2"/>
    </row>
    <row r="67" spans="1:8" ht="15.75">
      <c r="A67" s="42" t="s">
        <v>92</v>
      </c>
      <c r="B67" s="37">
        <f>SUM(B62:B66)</f>
        <v>0</v>
      </c>
      <c r="C67" s="11"/>
      <c r="D67" s="11">
        <f>SUM(D62:D66)</f>
        <v>0</v>
      </c>
      <c r="E67" s="11"/>
      <c r="F67" s="11">
        <f>SUM(F62:F66)</f>
        <v>87.3</v>
      </c>
      <c r="G67" s="12"/>
      <c r="H67" s="10"/>
    </row>
    <row r="68" spans="1:7" ht="15.75">
      <c r="A68" s="23"/>
      <c r="B68" s="37"/>
      <c r="C68" s="11"/>
      <c r="D68" s="11"/>
      <c r="E68" s="11"/>
      <c r="F68" s="11"/>
      <c r="G68" s="11"/>
    </row>
    <row r="69" spans="1:7" ht="15.75">
      <c r="A69" s="23" t="s">
        <v>93</v>
      </c>
      <c r="B69" s="37">
        <f>B13+B19+B25+B28+B31+B34+B39+B43+B45+B49+B56+B61+B67</f>
        <v>125</v>
      </c>
      <c r="C69" s="11"/>
      <c r="D69" s="11">
        <f>D13+D19+D25+D28+D31+D34+D39+D43+D45+D49+D56+D61+D67</f>
        <v>350</v>
      </c>
      <c r="E69" s="11"/>
      <c r="F69" s="11">
        <f>F13+F19+F25+F28+F31+F34+F39+F43+F45+F49+F56+F61+F67</f>
        <v>431.7</v>
      </c>
      <c r="G69" s="11"/>
    </row>
    <row r="70" spans="1:7" ht="15">
      <c r="A70" s="24"/>
      <c r="B70" s="38"/>
      <c r="C70" s="7"/>
      <c r="D70" s="7"/>
      <c r="E70" s="7"/>
      <c r="F70" s="7"/>
      <c r="G70" s="14"/>
    </row>
    <row r="71" spans="1:7" ht="31.5">
      <c r="A71" s="25" t="s">
        <v>94</v>
      </c>
      <c r="B71" s="39"/>
      <c r="C71" s="14"/>
      <c r="D71" s="14"/>
      <c r="E71" s="14"/>
      <c r="F71" s="14"/>
      <c r="G71" s="14"/>
    </row>
    <row r="72" spans="1:7" ht="30">
      <c r="A72" s="54" t="s">
        <v>95</v>
      </c>
      <c r="B72" s="36">
        <f>10</f>
        <v>10</v>
      </c>
      <c r="C72" s="8" t="s">
        <v>96</v>
      </c>
      <c r="D72" s="9">
        <v>100</v>
      </c>
      <c r="E72" s="8" t="s">
        <v>97</v>
      </c>
      <c r="F72" s="9">
        <f>4</f>
        <v>4</v>
      </c>
      <c r="G72" s="18" t="s">
        <v>98</v>
      </c>
    </row>
    <row r="73" spans="1:7" ht="30">
      <c r="A73" s="52"/>
      <c r="B73" s="36">
        <v>0</v>
      </c>
      <c r="C73" s="8"/>
      <c r="D73" s="9">
        <v>0</v>
      </c>
      <c r="E73" s="8"/>
      <c r="F73" s="9">
        <v>7</v>
      </c>
      <c r="G73" s="18" t="s">
        <v>99</v>
      </c>
    </row>
    <row r="74" spans="1:7" ht="30">
      <c r="A74" s="52"/>
      <c r="B74" s="36">
        <v>0</v>
      </c>
      <c r="C74" s="8"/>
      <c r="D74" s="9">
        <v>0</v>
      </c>
      <c r="E74" s="8"/>
      <c r="F74" s="9">
        <v>25</v>
      </c>
      <c r="G74" s="18" t="s">
        <v>100</v>
      </c>
    </row>
    <row r="75" spans="1:7" ht="30">
      <c r="A75" s="52"/>
      <c r="B75" s="36">
        <v>0</v>
      </c>
      <c r="C75" s="8"/>
      <c r="D75" s="9">
        <v>0</v>
      </c>
      <c r="E75" s="8"/>
      <c r="F75" s="9">
        <v>15</v>
      </c>
      <c r="G75" s="18" t="s">
        <v>101</v>
      </c>
    </row>
    <row r="76" spans="1:7" ht="15">
      <c r="A76" s="42" t="s">
        <v>102</v>
      </c>
      <c r="B76" s="30">
        <f>SUM(B72:B75)</f>
        <v>10</v>
      </c>
      <c r="C76" s="4"/>
      <c r="D76" s="5">
        <f>SUM(D72:D75)</f>
        <v>100</v>
      </c>
      <c r="E76" s="4"/>
      <c r="F76" s="5">
        <f>SUM(F72:F75)</f>
        <v>51</v>
      </c>
      <c r="G76" s="18"/>
    </row>
    <row r="77" spans="1:7" ht="30">
      <c r="A77" s="29" t="s">
        <v>103</v>
      </c>
      <c r="B77" s="36">
        <v>0</v>
      </c>
      <c r="C77" s="8"/>
      <c r="D77" s="9">
        <f>150</f>
        <v>150</v>
      </c>
      <c r="E77" s="8" t="s">
        <v>104</v>
      </c>
      <c r="F77" s="9">
        <v>30</v>
      </c>
      <c r="G77" s="18" t="s">
        <v>85</v>
      </c>
    </row>
    <row r="78" spans="1:7" ht="15.75">
      <c r="A78" s="42" t="s">
        <v>105</v>
      </c>
      <c r="B78" s="30">
        <f>B77</f>
        <v>0</v>
      </c>
      <c r="C78" s="4"/>
      <c r="D78" s="5">
        <f>D77</f>
        <v>150</v>
      </c>
      <c r="E78" s="4"/>
      <c r="F78" s="5">
        <f>F77</f>
        <v>30</v>
      </c>
      <c r="G78" s="6"/>
    </row>
    <row r="79" spans="1:7" ht="30">
      <c r="A79" s="54" t="s">
        <v>106</v>
      </c>
      <c r="B79" s="36">
        <v>0</v>
      </c>
      <c r="C79" s="8"/>
      <c r="D79" s="9">
        <f>200</f>
        <v>200</v>
      </c>
      <c r="E79" s="8" t="s">
        <v>186</v>
      </c>
      <c r="F79" s="9">
        <v>30</v>
      </c>
      <c r="G79" s="18" t="s">
        <v>85</v>
      </c>
    </row>
    <row r="80" spans="1:7" ht="30">
      <c r="A80" s="52"/>
      <c r="B80" s="36">
        <v>0</v>
      </c>
      <c r="C80" s="8"/>
      <c r="D80" s="9">
        <v>0</v>
      </c>
      <c r="E80" s="7"/>
      <c r="F80" s="9">
        <v>5</v>
      </c>
      <c r="G80" s="18" t="s">
        <v>107</v>
      </c>
    </row>
    <row r="81" spans="1:7" ht="15.75">
      <c r="A81" s="42" t="s">
        <v>108</v>
      </c>
      <c r="B81" s="30">
        <f>SUM(B79:B80)</f>
        <v>0</v>
      </c>
      <c r="C81" s="4"/>
      <c r="D81" s="5">
        <f>SUM(D79:D80)</f>
        <v>200</v>
      </c>
      <c r="E81" s="15"/>
      <c r="F81" s="5">
        <f>SUM(F79:F80)</f>
        <v>35</v>
      </c>
      <c r="G81" s="11"/>
    </row>
    <row r="82" spans="1:7" ht="30">
      <c r="A82" s="54" t="s">
        <v>109</v>
      </c>
      <c r="B82" s="36">
        <f>10</f>
        <v>10</v>
      </c>
      <c r="C82" s="8" t="s">
        <v>110</v>
      </c>
      <c r="D82" s="9"/>
      <c r="E82" s="7"/>
      <c r="F82" s="9">
        <v>7</v>
      </c>
      <c r="G82" s="18" t="s">
        <v>111</v>
      </c>
    </row>
    <row r="83" spans="1:7" ht="30">
      <c r="A83" s="52"/>
      <c r="B83" s="36">
        <v>20</v>
      </c>
      <c r="C83" s="8" t="s">
        <v>112</v>
      </c>
      <c r="D83" s="9">
        <v>100</v>
      </c>
      <c r="E83" s="16" t="s">
        <v>113</v>
      </c>
      <c r="F83" s="9">
        <v>60</v>
      </c>
      <c r="G83" s="18" t="s">
        <v>85</v>
      </c>
    </row>
    <row r="84" spans="1:7" ht="15.75">
      <c r="A84" s="42" t="s">
        <v>114</v>
      </c>
      <c r="B84" s="30">
        <f>SUM(B82:B83)</f>
        <v>30</v>
      </c>
      <c r="C84" s="4"/>
      <c r="D84" s="5">
        <f>SUM(D82:D83)</f>
        <v>100</v>
      </c>
      <c r="E84" s="17"/>
      <c r="F84" s="5">
        <f>SUM(F82:F83)</f>
        <v>67</v>
      </c>
      <c r="G84" s="11"/>
    </row>
    <row r="85" spans="1:7" ht="30">
      <c r="A85" s="43" t="s">
        <v>115</v>
      </c>
      <c r="B85" s="36">
        <f>20</f>
        <v>20</v>
      </c>
      <c r="C85" s="8" t="s">
        <v>116</v>
      </c>
      <c r="D85" s="9">
        <f>120</f>
        <v>120</v>
      </c>
      <c r="E85" s="16" t="s">
        <v>117</v>
      </c>
      <c r="F85" s="9">
        <v>30</v>
      </c>
      <c r="G85" s="18" t="s">
        <v>85</v>
      </c>
    </row>
    <row r="86" spans="1:7" ht="15">
      <c r="A86" s="42" t="s">
        <v>118</v>
      </c>
      <c r="B86" s="30">
        <f>B85</f>
        <v>20</v>
      </c>
      <c r="C86" s="4"/>
      <c r="D86" s="5">
        <f>D85</f>
        <v>120</v>
      </c>
      <c r="E86" s="17"/>
      <c r="F86" s="5">
        <f>F85</f>
        <v>30</v>
      </c>
      <c r="G86" s="45"/>
    </row>
    <row r="87" spans="1:7" ht="30">
      <c r="A87" s="54" t="s">
        <v>119</v>
      </c>
      <c r="B87" s="36">
        <v>0</v>
      </c>
      <c r="C87" s="8"/>
      <c r="D87" s="9">
        <f>50</f>
        <v>50</v>
      </c>
      <c r="E87" s="16" t="s">
        <v>120</v>
      </c>
      <c r="F87" s="9">
        <v>24</v>
      </c>
      <c r="G87" s="18" t="s">
        <v>121</v>
      </c>
    </row>
    <row r="88" spans="1:7" ht="30">
      <c r="A88" s="52"/>
      <c r="B88" s="36">
        <v>0</v>
      </c>
      <c r="C88" s="8"/>
      <c r="D88" s="9">
        <v>0</v>
      </c>
      <c r="E88" s="16"/>
      <c r="F88" s="9">
        <v>11</v>
      </c>
      <c r="G88" s="18" t="s">
        <v>107</v>
      </c>
    </row>
    <row r="89" spans="1:7" ht="30">
      <c r="A89" s="52"/>
      <c r="B89" s="36">
        <v>0</v>
      </c>
      <c r="C89" s="8"/>
      <c r="D89" s="9">
        <v>0</v>
      </c>
      <c r="E89" s="16"/>
      <c r="F89" s="9">
        <v>4</v>
      </c>
      <c r="G89" s="18" t="s">
        <v>122</v>
      </c>
    </row>
    <row r="90" spans="1:7" ht="15.75">
      <c r="A90" s="42" t="s">
        <v>123</v>
      </c>
      <c r="B90" s="30">
        <f>SUM(B87:B89)</f>
        <v>0</v>
      </c>
      <c r="C90" s="4"/>
      <c r="D90" s="5">
        <f>SUM(D87:D89)</f>
        <v>50</v>
      </c>
      <c r="E90" s="17"/>
      <c r="F90" s="5">
        <f>SUM(F87:F89)</f>
        <v>39</v>
      </c>
      <c r="G90" s="11"/>
    </row>
    <row r="91" spans="1:7" ht="30">
      <c r="A91" s="54" t="s">
        <v>124</v>
      </c>
      <c r="B91" s="36">
        <v>0</v>
      </c>
      <c r="C91" s="8"/>
      <c r="D91" s="9">
        <v>0</v>
      </c>
      <c r="E91" s="16"/>
      <c r="F91" s="9">
        <v>9</v>
      </c>
      <c r="G91" s="18" t="s">
        <v>125</v>
      </c>
    </row>
    <row r="92" spans="1:7" ht="30">
      <c r="A92" s="52"/>
      <c r="B92" s="36">
        <v>0</v>
      </c>
      <c r="C92" s="8"/>
      <c r="D92" s="9">
        <v>0</v>
      </c>
      <c r="E92" s="16"/>
      <c r="F92" s="9">
        <v>7</v>
      </c>
      <c r="G92" s="18" t="s">
        <v>126</v>
      </c>
    </row>
    <row r="93" spans="1:7" ht="30">
      <c r="A93" s="52"/>
      <c r="B93" s="36">
        <v>0</v>
      </c>
      <c r="C93" s="8"/>
      <c r="D93" s="9">
        <v>0</v>
      </c>
      <c r="E93" s="16"/>
      <c r="F93" s="9">
        <v>35</v>
      </c>
      <c r="G93" s="18" t="s">
        <v>127</v>
      </c>
    </row>
    <row r="94" spans="1:7" ht="15.75">
      <c r="A94" s="42" t="s">
        <v>128</v>
      </c>
      <c r="B94" s="30">
        <f>SUM(B91:B93)</f>
        <v>0</v>
      </c>
      <c r="C94" s="4"/>
      <c r="D94" s="5">
        <f>SUM(D91:D93)</f>
        <v>0</v>
      </c>
      <c r="E94" s="17"/>
      <c r="F94" s="5">
        <f>SUM(F91:F93)</f>
        <v>51</v>
      </c>
      <c r="G94" s="11"/>
    </row>
    <row r="95" spans="1:7" ht="30">
      <c r="A95" s="54" t="s">
        <v>129</v>
      </c>
      <c r="B95" s="36">
        <f>10</f>
        <v>10</v>
      </c>
      <c r="C95" s="8" t="s">
        <v>130</v>
      </c>
      <c r="D95" s="9">
        <f>100</f>
        <v>100</v>
      </c>
      <c r="E95" s="16" t="s">
        <v>131</v>
      </c>
      <c r="F95" s="9">
        <v>4</v>
      </c>
      <c r="G95" s="18" t="s">
        <v>125</v>
      </c>
    </row>
    <row r="96" spans="1:7" ht="15">
      <c r="A96" s="52"/>
      <c r="B96" s="36">
        <v>0</v>
      </c>
      <c r="C96" s="8"/>
      <c r="D96" s="9">
        <v>0</v>
      </c>
      <c r="E96" s="7"/>
      <c r="F96" s="9">
        <v>20</v>
      </c>
      <c r="G96" s="18" t="s">
        <v>132</v>
      </c>
    </row>
    <row r="97" spans="1:7" ht="36" customHeight="1">
      <c r="A97" s="52"/>
      <c r="B97" s="36">
        <v>0</v>
      </c>
      <c r="C97" s="8"/>
      <c r="D97" s="9">
        <v>0</v>
      </c>
      <c r="E97" s="7"/>
      <c r="F97" s="9">
        <v>5</v>
      </c>
      <c r="G97" s="18" t="s">
        <v>133</v>
      </c>
    </row>
    <row r="98" spans="1:7" ht="27" customHeight="1">
      <c r="A98" s="42" t="s">
        <v>134</v>
      </c>
      <c r="B98" s="30">
        <f>SUM(B95:B97)</f>
        <v>10</v>
      </c>
      <c r="C98" s="4"/>
      <c r="D98" s="5">
        <f>SUM(D95:D97)</f>
        <v>100</v>
      </c>
      <c r="E98" s="15"/>
      <c r="F98" s="5">
        <f>SUM(F95:F97)</f>
        <v>29</v>
      </c>
      <c r="G98" s="45"/>
    </row>
    <row r="99" spans="1:7" ht="25.5">
      <c r="A99" s="54" t="s">
        <v>135</v>
      </c>
      <c r="B99" s="36">
        <f>15</f>
        <v>15</v>
      </c>
      <c r="C99" s="8" t="s">
        <v>136</v>
      </c>
      <c r="D99" s="9">
        <v>0</v>
      </c>
      <c r="E99" s="7"/>
      <c r="F99" s="9">
        <v>0</v>
      </c>
      <c r="G99" s="45"/>
    </row>
    <row r="100" spans="1:7" ht="30">
      <c r="A100" s="52"/>
      <c r="B100" s="36">
        <f>25</f>
        <v>25</v>
      </c>
      <c r="C100" s="8" t="s">
        <v>137</v>
      </c>
      <c r="D100" s="9">
        <v>0</v>
      </c>
      <c r="E100" s="7"/>
      <c r="F100" s="9">
        <f>20</f>
        <v>20</v>
      </c>
      <c r="G100" s="18" t="s">
        <v>138</v>
      </c>
    </row>
    <row r="101" spans="1:7" ht="22.5" customHeight="1">
      <c r="A101" s="42" t="s">
        <v>139</v>
      </c>
      <c r="B101" s="30">
        <f>SUM(B99:B100)</f>
        <v>40</v>
      </c>
      <c r="C101" s="4"/>
      <c r="D101" s="5">
        <f>SUM(D99:D100)</f>
        <v>0</v>
      </c>
      <c r="E101" s="17"/>
      <c r="F101" s="5">
        <f>SUM(F99:F100)</f>
        <v>20</v>
      </c>
      <c r="G101" s="21"/>
    </row>
    <row r="102" spans="1:7" ht="38.25">
      <c r="A102" s="43" t="s">
        <v>140</v>
      </c>
      <c r="B102" s="36">
        <f>15</f>
        <v>15</v>
      </c>
      <c r="C102" s="8" t="s">
        <v>141</v>
      </c>
      <c r="D102" s="9">
        <f>350</f>
        <v>350</v>
      </c>
      <c r="E102" s="16" t="s">
        <v>142</v>
      </c>
      <c r="F102" s="9">
        <v>0</v>
      </c>
      <c r="G102" s="14"/>
    </row>
    <row r="103" spans="1:7" ht="15">
      <c r="A103" s="42" t="s">
        <v>143</v>
      </c>
      <c r="B103" s="30">
        <f>B102</f>
        <v>15</v>
      </c>
      <c r="C103" s="4"/>
      <c r="D103" s="5">
        <f>D102</f>
        <v>350</v>
      </c>
      <c r="E103" s="15"/>
      <c r="F103" s="5">
        <f>F102</f>
        <v>0</v>
      </c>
      <c r="G103" s="14"/>
    </row>
    <row r="104" spans="1:7" ht="25.5">
      <c r="A104" s="43" t="s">
        <v>144</v>
      </c>
      <c r="B104" s="36">
        <f>15</f>
        <v>15</v>
      </c>
      <c r="C104" s="8" t="s">
        <v>145</v>
      </c>
      <c r="D104" s="9">
        <v>0</v>
      </c>
      <c r="E104" s="7"/>
      <c r="F104" s="9">
        <v>0</v>
      </c>
      <c r="G104" s="14"/>
    </row>
    <row r="105" spans="1:7" ht="15">
      <c r="A105" s="42" t="s">
        <v>146</v>
      </c>
      <c r="B105" s="30">
        <f>B104</f>
        <v>15</v>
      </c>
      <c r="C105" s="4"/>
      <c r="D105" s="5">
        <f>D104</f>
        <v>0</v>
      </c>
      <c r="E105" s="15"/>
      <c r="F105" s="5">
        <f>F104</f>
        <v>0</v>
      </c>
      <c r="G105" s="45"/>
    </row>
    <row r="106" spans="1:7" ht="30">
      <c r="A106" s="54" t="s">
        <v>147</v>
      </c>
      <c r="B106" s="36">
        <f>15</f>
        <v>15</v>
      </c>
      <c r="C106" s="8" t="s">
        <v>148</v>
      </c>
      <c r="D106" s="9">
        <v>0</v>
      </c>
      <c r="E106" s="7"/>
      <c r="F106" s="9">
        <v>6.7</v>
      </c>
      <c r="G106" s="18" t="s">
        <v>149</v>
      </c>
    </row>
    <row r="107" spans="1:7" ht="30">
      <c r="A107" s="52"/>
      <c r="B107" s="36">
        <f>20</f>
        <v>20</v>
      </c>
      <c r="C107" s="8" t="s">
        <v>150</v>
      </c>
      <c r="D107" s="9">
        <v>0</v>
      </c>
      <c r="E107" s="7"/>
      <c r="F107" s="9">
        <v>10</v>
      </c>
      <c r="G107" s="18" t="s">
        <v>151</v>
      </c>
    </row>
    <row r="108" spans="1:7" ht="25.5">
      <c r="A108" s="52"/>
      <c r="B108" s="36">
        <f>25</f>
        <v>25</v>
      </c>
      <c r="C108" s="8" t="s">
        <v>152</v>
      </c>
      <c r="D108" s="9">
        <v>0</v>
      </c>
      <c r="E108" s="7"/>
      <c r="F108" s="9"/>
      <c r="G108" s="45"/>
    </row>
    <row r="109" spans="1:7" ht="15">
      <c r="A109" s="42" t="s">
        <v>153</v>
      </c>
      <c r="B109" s="30">
        <f>SUM(B106:B108)</f>
        <v>60</v>
      </c>
      <c r="C109" s="4"/>
      <c r="D109" s="5">
        <f>SUM(D106:D108)</f>
        <v>0</v>
      </c>
      <c r="E109" s="15"/>
      <c r="F109" s="5">
        <f>SUM(F106:F108)</f>
        <v>16.7</v>
      </c>
      <c r="G109" s="45"/>
    </row>
    <row r="110" spans="1:7" ht="30">
      <c r="A110" s="54" t="s">
        <v>154</v>
      </c>
      <c r="B110" s="36">
        <f>15</f>
        <v>15</v>
      </c>
      <c r="C110" s="8" t="s">
        <v>155</v>
      </c>
      <c r="D110" s="9">
        <v>0</v>
      </c>
      <c r="E110" s="7"/>
      <c r="F110" s="9">
        <v>4</v>
      </c>
      <c r="G110" s="18" t="s">
        <v>125</v>
      </c>
    </row>
    <row r="111" spans="1:7" ht="25.5">
      <c r="A111" s="52"/>
      <c r="B111" s="36">
        <f>10</f>
        <v>10</v>
      </c>
      <c r="C111" s="8" t="s">
        <v>156</v>
      </c>
      <c r="D111" s="9">
        <v>0</v>
      </c>
      <c r="E111" s="7"/>
      <c r="F111" s="9">
        <v>12</v>
      </c>
      <c r="G111" s="18" t="s">
        <v>157</v>
      </c>
    </row>
    <row r="112" spans="1:7" ht="30">
      <c r="A112" s="52"/>
      <c r="B112" s="36"/>
      <c r="C112" s="8"/>
      <c r="D112" s="9">
        <v>0</v>
      </c>
      <c r="E112" s="7"/>
      <c r="F112" s="9">
        <v>18</v>
      </c>
      <c r="G112" s="18" t="s">
        <v>85</v>
      </c>
    </row>
    <row r="113" spans="1:7" ht="15">
      <c r="A113" s="42" t="s">
        <v>158</v>
      </c>
      <c r="B113" s="30">
        <f>SUM(B110:B112)</f>
        <v>25</v>
      </c>
      <c r="C113" s="4"/>
      <c r="D113" s="5">
        <f>SUM(D110:D112)</f>
        <v>0</v>
      </c>
      <c r="E113" s="15"/>
      <c r="F113" s="5">
        <f>SUM(F110:F112)</f>
        <v>34</v>
      </c>
      <c r="G113" s="14"/>
    </row>
    <row r="114" spans="1:7" ht="25.5">
      <c r="A114" s="43" t="s">
        <v>159</v>
      </c>
      <c r="B114" s="36">
        <f>20</f>
        <v>20</v>
      </c>
      <c r="C114" s="8" t="s">
        <v>160</v>
      </c>
      <c r="D114" s="9">
        <v>0</v>
      </c>
      <c r="E114" s="7"/>
      <c r="F114" s="9">
        <v>0</v>
      </c>
      <c r="G114" s="14"/>
    </row>
    <row r="115" spans="1:7" ht="24" customHeight="1">
      <c r="A115" s="42" t="s">
        <v>161</v>
      </c>
      <c r="B115" s="30">
        <f>B114</f>
        <v>20</v>
      </c>
      <c r="C115" s="7"/>
      <c r="D115" s="5">
        <f>D114</f>
        <v>0</v>
      </c>
      <c r="E115" s="7"/>
      <c r="F115" s="5">
        <f>F114</f>
        <v>0</v>
      </c>
      <c r="G115" s="14"/>
    </row>
    <row r="116" spans="1:7" ht="21.75" customHeight="1">
      <c r="A116" s="42"/>
      <c r="B116" s="30"/>
      <c r="C116" s="7"/>
      <c r="D116" s="5"/>
      <c r="E116" s="7"/>
      <c r="F116" s="15"/>
      <c r="G116" s="14"/>
    </row>
    <row r="117" spans="1:7" ht="28.5" customHeight="1">
      <c r="A117" s="23" t="s">
        <v>162</v>
      </c>
      <c r="B117" s="37">
        <f>SUM(B72:B115)/2</f>
        <v>245</v>
      </c>
      <c r="C117" s="14"/>
      <c r="D117" s="11">
        <f>SUM(D72:D115)/2</f>
        <v>1170</v>
      </c>
      <c r="E117" s="14"/>
      <c r="F117" s="11">
        <f>SUM(F72:F113)/2</f>
        <v>402.70000000000005</v>
      </c>
      <c r="G117" s="14"/>
    </row>
    <row r="118" spans="1:7" ht="35.25" customHeight="1">
      <c r="A118" s="24"/>
      <c r="B118" s="36"/>
      <c r="C118" s="7"/>
      <c r="D118" s="9"/>
      <c r="E118" s="7"/>
      <c r="F118" s="7"/>
      <c r="G118" s="14"/>
    </row>
    <row r="119" spans="1:7" ht="41.25" customHeight="1">
      <c r="A119" s="25" t="s">
        <v>163</v>
      </c>
      <c r="B119" s="36"/>
      <c r="C119" s="7"/>
      <c r="D119" s="9"/>
      <c r="E119" s="7"/>
      <c r="F119" s="7"/>
      <c r="G119" s="14"/>
    </row>
    <row r="120" spans="1:7" ht="30">
      <c r="A120" s="54" t="s">
        <v>164</v>
      </c>
      <c r="B120" s="36">
        <v>0</v>
      </c>
      <c r="C120" s="7"/>
      <c r="D120" s="9">
        <v>0</v>
      </c>
      <c r="E120" s="7"/>
      <c r="F120" s="9">
        <f>3</f>
        <v>3</v>
      </c>
      <c r="G120" s="18" t="s">
        <v>76</v>
      </c>
    </row>
    <row r="121" spans="1:7" ht="15">
      <c r="A121" s="52"/>
      <c r="B121" s="36">
        <v>0</v>
      </c>
      <c r="C121" s="7"/>
      <c r="D121" s="9">
        <v>0</v>
      </c>
      <c r="E121" s="7"/>
      <c r="F121" s="9">
        <f>4</f>
        <v>4</v>
      </c>
      <c r="G121" s="18" t="s">
        <v>165</v>
      </c>
    </row>
    <row r="122" spans="1:7" ht="30">
      <c r="A122" s="52"/>
      <c r="B122" s="36">
        <v>0</v>
      </c>
      <c r="C122" s="7"/>
      <c r="D122" s="9">
        <v>0</v>
      </c>
      <c r="E122" s="7"/>
      <c r="F122" s="9">
        <v>6</v>
      </c>
      <c r="G122" s="18" t="s">
        <v>85</v>
      </c>
    </row>
    <row r="123" spans="1:7" ht="30">
      <c r="A123" s="52"/>
      <c r="B123" s="36">
        <v>0</v>
      </c>
      <c r="C123" s="7"/>
      <c r="D123" s="9">
        <v>0</v>
      </c>
      <c r="E123" s="7"/>
      <c r="F123" s="9">
        <v>12</v>
      </c>
      <c r="G123" s="18" t="s">
        <v>85</v>
      </c>
    </row>
    <row r="124" spans="1:7" ht="45" customHeight="1">
      <c r="A124" s="52"/>
      <c r="B124" s="36">
        <v>0</v>
      </c>
      <c r="C124" s="7"/>
      <c r="D124" s="9">
        <v>0</v>
      </c>
      <c r="E124" s="7"/>
      <c r="F124" s="9">
        <v>2</v>
      </c>
      <c r="G124" s="18" t="s">
        <v>166</v>
      </c>
    </row>
    <row r="125" spans="1:7" ht="15.75">
      <c r="A125" s="41" t="s">
        <v>167</v>
      </c>
      <c r="B125" s="11">
        <f>SUM(B120:B124)</f>
        <v>0</v>
      </c>
      <c r="C125" s="14"/>
      <c r="D125" s="11">
        <f>SUM(D120:D124)</f>
        <v>0</v>
      </c>
      <c r="E125" s="18"/>
      <c r="F125" s="11">
        <f>SUM(F120:F124)</f>
        <v>27</v>
      </c>
      <c r="G125" s="9"/>
    </row>
    <row r="126" spans="1:7" ht="12.75">
      <c r="A126" s="7"/>
      <c r="B126" s="9"/>
      <c r="C126" s="7"/>
      <c r="D126" s="9"/>
      <c r="E126" s="7"/>
      <c r="F126" s="7"/>
      <c r="G126" s="7"/>
    </row>
    <row r="127" spans="1:7" ht="31.5">
      <c r="A127" s="19" t="s">
        <v>168</v>
      </c>
      <c r="B127" s="9"/>
      <c r="C127" s="7"/>
      <c r="D127" s="9"/>
      <c r="E127" s="8"/>
      <c r="F127" s="7"/>
      <c r="G127" s="7"/>
    </row>
    <row r="128" spans="1:7" ht="25.5">
      <c r="A128" s="16" t="s">
        <v>169</v>
      </c>
      <c r="B128" s="9">
        <v>19.281</v>
      </c>
      <c r="C128" s="8" t="s">
        <v>170</v>
      </c>
      <c r="D128" s="9">
        <v>0</v>
      </c>
      <c r="E128" s="8"/>
      <c r="F128" s="9">
        <v>0</v>
      </c>
      <c r="G128" s="7"/>
    </row>
    <row r="129" spans="1:7" ht="25.5">
      <c r="A129" s="16" t="s">
        <v>171</v>
      </c>
      <c r="B129" s="9">
        <v>30</v>
      </c>
      <c r="C129" s="8" t="s">
        <v>172</v>
      </c>
      <c r="D129" s="9">
        <v>50</v>
      </c>
      <c r="E129" s="8" t="s">
        <v>173</v>
      </c>
      <c r="F129" s="9">
        <v>0</v>
      </c>
      <c r="G129" s="7"/>
    </row>
    <row r="130" spans="1:25" ht="15.75">
      <c r="A130" s="13" t="s">
        <v>174</v>
      </c>
      <c r="B130" s="11">
        <f>B129+B128</f>
        <v>49.281</v>
      </c>
      <c r="C130" s="21"/>
      <c r="D130" s="11">
        <f>D129</f>
        <v>50</v>
      </c>
      <c r="E130" s="21"/>
      <c r="F130" s="21"/>
      <c r="G130" s="21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7" ht="12.75">
      <c r="A131" s="7"/>
      <c r="B131" s="9"/>
      <c r="C131" s="7"/>
      <c r="D131" s="9"/>
      <c r="E131" s="7"/>
      <c r="F131" s="7"/>
      <c r="G131" s="7"/>
    </row>
    <row r="132" spans="1:7" ht="65.25" customHeight="1">
      <c r="A132" s="6" t="s">
        <v>175</v>
      </c>
      <c r="B132" s="9"/>
      <c r="C132" s="7"/>
      <c r="D132" s="9"/>
      <c r="E132" s="7"/>
      <c r="F132" s="7"/>
      <c r="G132" s="7"/>
    </row>
    <row r="133" spans="1:7" ht="27.75" customHeight="1">
      <c r="A133" s="22" t="s">
        <v>176</v>
      </c>
      <c r="B133" s="9">
        <v>0</v>
      </c>
      <c r="C133" s="7"/>
      <c r="D133" s="9">
        <v>600</v>
      </c>
      <c r="E133" s="16" t="s">
        <v>177</v>
      </c>
      <c r="F133" s="9">
        <v>0</v>
      </c>
      <c r="G133" s="7"/>
    </row>
    <row r="134" spans="1:7" ht="26.25" customHeight="1">
      <c r="A134" s="22" t="s">
        <v>178</v>
      </c>
      <c r="B134" s="9">
        <v>0</v>
      </c>
      <c r="C134" s="7"/>
      <c r="D134" s="9">
        <v>500</v>
      </c>
      <c r="E134" s="16" t="s">
        <v>179</v>
      </c>
      <c r="F134" s="9">
        <v>0</v>
      </c>
      <c r="G134" s="7"/>
    </row>
    <row r="135" spans="1:7" ht="15.75">
      <c r="A135" s="13" t="s">
        <v>180</v>
      </c>
      <c r="B135" s="11">
        <f>SUM(B133:B134)</f>
        <v>0</v>
      </c>
      <c r="C135" s="14"/>
      <c r="D135" s="11">
        <f>SUM(D133:D134)</f>
        <v>1100</v>
      </c>
      <c r="E135" s="14"/>
      <c r="F135" s="11">
        <f>SUM(F133:F134)</f>
        <v>0</v>
      </c>
      <c r="G135" s="14"/>
    </row>
    <row r="136" spans="1:7" ht="21" customHeight="1">
      <c r="A136" s="13" t="s">
        <v>181</v>
      </c>
      <c r="B136" s="11">
        <f>B69+B117+B125+B130+B135</f>
        <v>419.281</v>
      </c>
      <c r="C136" s="9"/>
      <c r="D136" s="11">
        <f>D69+D117+D125+D130+D135</f>
        <v>2670</v>
      </c>
      <c r="E136" s="9"/>
      <c r="F136" s="11">
        <f>F69+F117+F125+F130+F135</f>
        <v>861.4000000000001</v>
      </c>
      <c r="G136" s="9"/>
    </row>
    <row r="137" ht="29.25" customHeight="1"/>
    <row r="138" spans="1:7" ht="61.5" customHeight="1">
      <c r="A138" s="26" t="s">
        <v>182</v>
      </c>
      <c r="B138" s="27"/>
      <c r="C138" s="27"/>
      <c r="D138" s="27"/>
      <c r="E138" s="27"/>
      <c r="F138" s="26" t="s">
        <v>183</v>
      </c>
      <c r="G138" s="27"/>
    </row>
    <row r="139" spans="1:7" ht="18">
      <c r="A139" s="27"/>
      <c r="B139" s="27"/>
      <c r="C139" s="27"/>
      <c r="D139" s="27"/>
      <c r="E139" s="27"/>
      <c r="F139" s="27"/>
      <c r="G139" s="27"/>
    </row>
    <row r="140" spans="1:7" ht="18" hidden="1">
      <c r="A140" s="27"/>
      <c r="B140" s="27"/>
      <c r="C140" s="27"/>
      <c r="D140" s="27"/>
      <c r="E140" s="27"/>
      <c r="F140" s="27"/>
      <c r="G140" s="27"/>
    </row>
    <row r="141" spans="1:7" ht="18">
      <c r="A141" s="26" t="s">
        <v>184</v>
      </c>
      <c r="B141" s="27"/>
      <c r="C141" s="27"/>
      <c r="D141" s="27"/>
      <c r="E141" s="27"/>
      <c r="F141" s="26" t="s">
        <v>185</v>
      </c>
      <c r="G141" s="27"/>
    </row>
    <row r="142" spans="1:6" ht="15">
      <c r="A142" s="3"/>
      <c r="B142" s="3"/>
      <c r="C142" s="3"/>
      <c r="D142" s="3"/>
      <c r="E142" s="3"/>
      <c r="F142" s="3"/>
    </row>
  </sheetData>
  <sheetProtection/>
  <mergeCells count="28">
    <mergeCell ref="A62:A66"/>
    <mergeCell ref="A120:A124"/>
    <mergeCell ref="A79:A80"/>
    <mergeCell ref="A82:A83"/>
    <mergeCell ref="A87:A89"/>
    <mergeCell ref="A99:A100"/>
    <mergeCell ref="A110:A112"/>
    <mergeCell ref="A6:A12"/>
    <mergeCell ref="A91:A93"/>
    <mergeCell ref="A95:A97"/>
    <mergeCell ref="A106:A108"/>
    <mergeCell ref="A29:A30"/>
    <mergeCell ref="A14:A18"/>
    <mergeCell ref="A20:A24"/>
    <mergeCell ref="A26:A27"/>
    <mergeCell ref="A72:A75"/>
    <mergeCell ref="A40:A42"/>
    <mergeCell ref="A35:A38"/>
    <mergeCell ref="A32:A33"/>
    <mergeCell ref="A50:A55"/>
    <mergeCell ref="A57:A60"/>
    <mergeCell ref="A46:A48"/>
    <mergeCell ref="B1:F1"/>
    <mergeCell ref="A2:F2"/>
    <mergeCell ref="B3:C3"/>
    <mergeCell ref="D3:E3"/>
    <mergeCell ref="F3:G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6" manualBreakCount="6">
    <brk id="19" max="6" man="1"/>
    <brk id="39" max="6" man="1"/>
    <brk id="61" max="6" man="1"/>
    <brk id="81" max="6" man="1"/>
    <brk id="101" max="6" man="1"/>
    <brk id="12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2015-01-13T08:02:33Z</cp:lastPrinted>
  <dcterms:created xsi:type="dcterms:W3CDTF">2015-01-13T07:34:58Z</dcterms:created>
  <dcterms:modified xsi:type="dcterms:W3CDTF">2015-01-13T10:45:10Z</dcterms:modified>
  <cp:category/>
  <cp:version/>
  <cp:contentType/>
  <cp:contentStatus/>
</cp:coreProperties>
</file>